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SAŽETAK" sheetId="1" state="visible" r:id="rId3"/>
    <sheet name=" Račun prihoda i rashoda" sheetId="2" state="visible" r:id="rId4"/>
    <sheet name="Rashodi prema izvorima finan" sheetId="3" state="visible" r:id="rId5"/>
    <sheet name="Rashodi prema funkcijskoj k " sheetId="4" state="visible" r:id="rId6"/>
    <sheet name="Račun financiranja" sheetId="5" state="visible" r:id="rId7"/>
    <sheet name="Račun fin prema izvorima f" sheetId="6" state="visible" r:id="rId8"/>
    <sheet name="POSEBNI DIO" sheetId="7" state="visible" r:id="rId9"/>
  </sheets>
  <definedNames>
    <definedName function="false" hidden="false" localSheetId="1" name="_xlnm.Print_Area" vbProcedure="false">' Račun prihoda i rashoda'!$A$1:$L$95</definedName>
    <definedName function="false" hidden="false" localSheetId="6" name="_xlnm.Print_Area" vbProcedure="false">'POSEBNI DIO'!$B$1:$G$80</definedName>
    <definedName function="false" hidden="false" localSheetId="0" name="_xlnm.Print_Area" vbProcedure="false">SAŽETAK!$B$1:$L$27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<sst xmlns="http://schemas.openxmlformats.org/spreadsheetml/2006/main" count="388" uniqueCount="210">
  <si>
    <t xml:space="preserve">IZVRŠENJE FINANCIJSKOG PLANA OPĆE I VETERANSKE BOLNICE „HRVATSKI PONOS” KNIN
ZA PRVO POLUGODIŠTE 2026. GODINE</t>
  </si>
  <si>
    <t xml:space="preserve">I. OPĆI DIO</t>
  </si>
  <si>
    <t xml:space="preserve">SAŽETAK  RAČUNA PRIHODA I RASHODA I RAČUNA FINANCIRANJA</t>
  </si>
  <si>
    <t xml:space="preserve">SAŽETAK RAČUNA PRIHODA I RASHODA</t>
  </si>
  <si>
    <t xml:space="preserve">BROJČANA OZNAKA I NAZIV</t>
  </si>
  <si>
    <t xml:space="preserve">OSTVARENJE/
IZVRŠENJE 
01.2025.-06.2025.</t>
  </si>
  <si>
    <t xml:space="preserve">IZVORNI PLAN ILI 
REBALANS 2026.</t>
  </si>
  <si>
    <t xml:space="preserve">TEKUĆI PLAN 
2026.</t>
  </si>
  <si>
    <t xml:space="preserve">OSTVARENJE/IZVRŠENJE 
2026.</t>
  </si>
  <si>
    <t xml:space="preserve">INDEKS</t>
  </si>
  <si>
    <t xml:space="preserve">6=5/2*100</t>
  </si>
  <si>
    <t xml:space="preserve">7=5/4*100</t>
  </si>
  <si>
    <t xml:space="preserve">6 PRIHODI POSLOVANJA</t>
  </si>
  <si>
    <t xml:space="preserve">7 PRIHODI OD PRODAJE NEFINANCIJSKE IMOVINE</t>
  </si>
  <si>
    <t xml:space="preserve">PRIHODI UKUPNO</t>
  </si>
  <si>
    <t xml:space="preserve">3 RASHODI  POSLOVANJA</t>
  </si>
  <si>
    <t xml:space="preserve">4 RASHODI ZA NABAVU NEFINANCIJSKE IMOVINE</t>
  </si>
  <si>
    <t xml:space="preserve">RASHODI UKUPNO</t>
  </si>
  <si>
    <t xml:space="preserve">RAZLIKA - VIŠAK / MANJAK</t>
  </si>
  <si>
    <t xml:space="preserve">SAŽETAK RAČUNA FINANCIRANJA</t>
  </si>
  <si>
    <t xml:space="preserve">8 PRIMICI OD FINANCIJSKE IMOVINE I ZADUŽIVANJA</t>
  </si>
  <si>
    <t xml:space="preserve">5 IZDACI ZA FINANCIJSKU IMOVINU I OTPLATE ZAJMOVA</t>
  </si>
  <si>
    <t xml:space="preserve">RAZLIKA PRIMITAKA I IZDATAKA</t>
  </si>
  <si>
    <t xml:space="preserve">PRIJENOS SREDSTAVA IZ PRETHODNE GODINE</t>
  </si>
  <si>
    <t xml:space="preserve">PRIJENOS SREDSTAVA U SLJEDEĆE RAZDOBLJE</t>
  </si>
  <si>
    <t xml:space="preserve">NETO FINANCIRANJE </t>
  </si>
  <si>
    <t xml:space="preserve">VIŠAK/MANJAK + NETO FINANCIRANJE </t>
  </si>
  <si>
    <t xml:space="preserve">Napomena:  Iznosi u stupcu "OSTVARENJE/IZVRŠENJE N-1." preračunavaju se iz kuna u eure prema fiksnom tečaju konverzije (1 EUR=7,53450 kuna) i po pravilima za preračunavanje i zaokruživanje.</t>
  </si>
  <si>
    <t xml:space="preserve"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</si>
  <si>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</si>
  <si>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</si>
  <si>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</si>
  <si>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RAČUN PRIHODA I RASHODA </t>
  </si>
  <si>
    <t xml:space="preserve">IZVJEŠTAJ O PRIHODIMA I RASHODIMA PREMA EKONOMSKOJ KLASIFIKACIJI </t>
  </si>
  <si>
    <t xml:space="preserve">OSTVARENJE/
IZVRŠENJE 
2026.</t>
  </si>
  <si>
    <t xml:space="preserve">UKUPNO PRIHODI</t>
  </si>
  <si>
    <t xml:space="preserve">Prihodi poslovanja</t>
  </si>
  <si>
    <t xml:space="preserve">Pomoći iz inozemstva i od subjekata unutar općeg proračuna</t>
  </si>
  <si>
    <t xml:space="preserve">Pomoći proračunskim korisnicima iz proračuna koji im nije nadležan</t>
  </si>
  <si>
    <t xml:space="preserve">Tekuće pomoći proračunskim korisnicima iz proračuna koji im nije nadležan</t>
  </si>
  <si>
    <t xml:space="preserve">Prihodi od imovine</t>
  </si>
  <si>
    <t xml:space="preserve">Prihodi od financijske imovine</t>
  </si>
  <si>
    <t xml:space="preserve">Kamate na oročena sredstva i depozite po viđenju</t>
  </si>
  <si>
    <t xml:space="preserve">Prihodi od zateznih kamata</t>
  </si>
  <si>
    <t xml:space="preserve">Prihodi od upravnih i administrativnih pristojbi, pristojbi po posebnim propisima i naknada</t>
  </si>
  <si>
    <t xml:space="preserve">Prihodi po posebnim propisima</t>
  </si>
  <si>
    <t xml:space="preserve">Ostali nespomenuti prihodi</t>
  </si>
  <si>
    <t xml:space="preserve">Prihodi od prodaje proizvoda i robe te pruženih usluga, prihodi od donacija te povrati po protestiranim jamstvima</t>
  </si>
  <si>
    <t xml:space="preserve">Prihodi od prodaje proizvoda i robe te pruženih usluga</t>
  </si>
  <si>
    <t xml:space="preserve">Prihodi od pruženih usluga</t>
  </si>
  <si>
    <t xml:space="preserve">Donacije od pravnih i fizičkih osoba izvan općeg proračuna te povrat donacija i kapitalnih pomoći po protestiranim jamstvima</t>
  </si>
  <si>
    <t xml:space="preserve">Tekuće donacije</t>
  </si>
  <si>
    <t xml:space="preserve">Kapitalne donacije</t>
  </si>
  <si>
    <t xml:space="preserve">Prihodi iz nadležnog proračuna i od HZZO-a temeljem ugovornih obveza</t>
  </si>
  <si>
    <t xml:space="preserve">Prihodi iz nadležnog proračuna</t>
  </si>
  <si>
    <t xml:space="preserve">Prihodi od HZZO-a na temelju ugovornih obveza</t>
  </si>
  <si>
    <t xml:space="preserve">Kazne, upravne mjere i ostali prihodi</t>
  </si>
  <si>
    <t xml:space="preserve">Ostali prihodi</t>
  </si>
  <si>
    <t xml:space="preserve">UKUPNO RASHODI</t>
  </si>
  <si>
    <t xml:space="preserve">Rashodi poslovanja</t>
  </si>
  <si>
    <t xml:space="preserve">Rashodi za zaposlene</t>
  </si>
  <si>
    <t xml:space="preserve">Plaće (Bruto)</t>
  </si>
  <si>
    <t xml:space="preserve">Plaće za redovan rad</t>
  </si>
  <si>
    <t xml:space="preserve">Plaće za prekovremeni rad</t>
  </si>
  <si>
    <t xml:space="preserve">Ostali rashodi za zaposlene</t>
  </si>
  <si>
    <t xml:space="preserve">Doprinosi na plaće</t>
  </si>
  <si>
    <t xml:space="preserve">Doprinosi za obvezno zdravstveno osiguranje</t>
  </si>
  <si>
    <t xml:space="preserve">Materijalni rashodi</t>
  </si>
  <si>
    <t xml:space="preserve">Naknade troškova zaposlenima</t>
  </si>
  <si>
    <t xml:space="preserve">Službena putovanja</t>
  </si>
  <si>
    <t xml:space="preserve">Naknade za prijevoz, za rad na terenu i odvojeni život</t>
  </si>
  <si>
    <t xml:space="preserve">Stručno usavršavanje zaposlenika</t>
  </si>
  <si>
    <t xml:space="preserve">Ostale naknade troškova zaposlenima</t>
  </si>
  <si>
    <t xml:space="preserve">Rashodi za materijal i energiju</t>
  </si>
  <si>
    <t xml:space="preserve">Uredski materijal i ostali materijalni rashodi</t>
  </si>
  <si>
    <t xml:space="preserve">Materijal i sirovine</t>
  </si>
  <si>
    <t xml:space="preserve">Energija</t>
  </si>
  <si>
    <t xml:space="preserve">Materijal i dijelovi za tekuće i investicijsko održavanje</t>
  </si>
  <si>
    <t xml:space="preserve">Sitni inventar i autogume</t>
  </si>
  <si>
    <t xml:space="preserve">Službena, radna i zaštitna odjeća i obuća</t>
  </si>
  <si>
    <t xml:space="preserve">Rashodi za usluge</t>
  </si>
  <si>
    <t xml:space="preserve">Usluge telefona, interneta, pošte i prijevoza</t>
  </si>
  <si>
    <t xml:space="preserve">Usluge tekućeg i investicijskog  održavanja</t>
  </si>
  <si>
    <t xml:space="preserve">Komunalne usluge</t>
  </si>
  <si>
    <t xml:space="preserve">Zakupnine i najamnine</t>
  </si>
  <si>
    <t xml:space="preserve">Zdravstvene i veterinarske usluge</t>
  </si>
  <si>
    <t xml:space="preserve">Intelektualne i osobne usluge</t>
  </si>
  <si>
    <t xml:space="preserve">Računalne usluge</t>
  </si>
  <si>
    <t xml:space="preserve">Ostale usluge</t>
  </si>
  <si>
    <t xml:space="preserve">Rashodi lijekova i potrošnog medicinskog materijala kod zdravstvenih ustanova</t>
  </si>
  <si>
    <t xml:space="preserve">Rashodi po osnovi utroška lijekova i potrošnog medicinskog materijala</t>
  </si>
  <si>
    <t xml:space="preserve">Ostali nespomenuti rashodi poslovanja</t>
  </si>
  <si>
    <t xml:space="preserve">Naknade za rad predstavničkih i izvršnih tijela, povjerenstava i slično</t>
  </si>
  <si>
    <t xml:space="preserve">Premije osiguranja</t>
  </si>
  <si>
    <t xml:space="preserve">Reprezentacija</t>
  </si>
  <si>
    <t xml:space="preserve">Članarine i norme</t>
  </si>
  <si>
    <t xml:space="preserve">Pristojbe i naknade</t>
  </si>
  <si>
    <t xml:space="preserve">Troškovi sudskih postupaka</t>
  </si>
  <si>
    <t xml:space="preserve">Financijski rashodi</t>
  </si>
  <si>
    <t xml:space="preserve">Ostali financijski rashodi</t>
  </si>
  <si>
    <t xml:space="preserve">Bankarske usluge i usluge platnog prometa</t>
  </si>
  <si>
    <t xml:space="preserve">Zatezne kamate</t>
  </si>
  <si>
    <t xml:space="preserve">Ostali nespomenuti financijski rashodi</t>
  </si>
  <si>
    <t xml:space="preserve">Rashodi za nabavu nefinancijske imovine</t>
  </si>
  <si>
    <t xml:space="preserve">Rashodi za nabavu neproizvedene dugotrajne imovine</t>
  </si>
  <si>
    <t xml:space="preserve">Nematerijalna imovina</t>
  </si>
  <si>
    <t xml:space="preserve">Licence</t>
  </si>
  <si>
    <t xml:space="preserve">Rashodi za nabavu proizvedene dugotrajne imovine</t>
  </si>
  <si>
    <t xml:space="preserve">Postrojenja i oprema</t>
  </si>
  <si>
    <t xml:space="preserve">Uredska oprema i namještaj</t>
  </si>
  <si>
    <t xml:space="preserve">Medicinska i laboratorijska oprema</t>
  </si>
  <si>
    <t xml:space="preserve">Uređaji, strojevi i oprema za ostale namjene</t>
  </si>
  <si>
    <t xml:space="preserve">Nematerijalna proizvedena imovina</t>
  </si>
  <si>
    <t xml:space="preserve">Ulaganja u računalne programe</t>
  </si>
  <si>
    <t xml:space="preserve">Rashodi za dodatna ulaganja na nefinancijskoj imovini</t>
  </si>
  <si>
    <t xml:space="preserve">IZVJEŠTAJ O PRIHODIMA I RASHODIMA PREMA IZVORIMA FINANCIRANJA</t>
  </si>
  <si>
    <t xml:space="preserve">TEKUĆI PLAN 2026.</t>
  </si>
  <si>
    <t xml:space="preserve">UKUPNO PRIHODI </t>
  </si>
  <si>
    <t xml:space="preserve">1 Opći prihodi i primici</t>
  </si>
  <si>
    <t xml:space="preserve">11 Opći prihodi i primici</t>
  </si>
  <si>
    <t xml:space="preserve">3 Vlastiti prihodi</t>
  </si>
  <si>
    <t xml:space="preserve">31 Vlastiti prihodi</t>
  </si>
  <si>
    <t xml:space="preserve">4 Prihodi za posebne namjene</t>
  </si>
  <si>
    <t xml:space="preserve">43 Ostali prihodi za posebne namjene</t>
  </si>
  <si>
    <t xml:space="preserve">5 Pomoći</t>
  </si>
  <si>
    <t xml:space="preserve">52 Ostale pomoći</t>
  </si>
  <si>
    <t xml:space="preserve">6 Donacije</t>
  </si>
  <si>
    <t xml:space="preserve">61 Donacije</t>
  </si>
  <si>
    <t xml:space="preserve">IZVJEŠTAJ O RASHODIMA PREMA FUNKCIJSKOJ KLASIFIKACIJI</t>
  </si>
  <si>
    <t xml:space="preserve">07 Zdravstvo</t>
  </si>
  <si>
    <t xml:space="preserve">073 Bolničke službe</t>
  </si>
  <si>
    <t xml:space="preserve">0731 Usluge općih bolnica</t>
  </si>
  <si>
    <t xml:space="preserve"> RAČUN FINANCIRANJA</t>
  </si>
  <si>
    <t xml:space="preserve">IZVJEŠTAJ RAČUNA FINANCIRANJA PREMA EKONOMSKOJ KLASIFIKACIJI </t>
  </si>
  <si>
    <t xml:space="preserve">Primici od financijske imovine i zaduživanja</t>
  </si>
  <si>
    <t xml:space="preserve">Primici od zaduživanja</t>
  </si>
  <si>
    <t xml:space="preserve">Primljeni krediti i zajmovi od međunarodnih organizacija, institucija i tijela EU te inozemnih vlada</t>
  </si>
  <si>
    <t xml:space="preserve">Primljeni zajmovi od međunarodnih organizacija</t>
  </si>
  <si>
    <t xml:space="preserve">Izdaci za financijsku imovinu i otplate zajmova</t>
  </si>
  <si>
    <t xml:space="preserve">Izdaci za otplatu glavnice primljenih kredita i zajmova</t>
  </si>
  <si>
    <t xml:space="preserve">Otplata glavnice primljenih kredita i zajmova od međunarodnih organizacija, institucija i tijela EU te inozemnih vlada</t>
  </si>
  <si>
    <t xml:space="preserve">Otplata glavnice primljenih zajmova od međunarodnih organizacija</t>
  </si>
  <si>
    <t xml:space="preserve">IZVJEŠTAJ RAČUNA FINANCIRANJA PREMA IZVORIMA FINANCIRANJA</t>
  </si>
  <si>
    <t xml:space="preserve">II. POSEBNI DIO</t>
  </si>
  <si>
    <t xml:space="preserve">IZVJEŠTAJ PO PROGRAMSKOJ KLASIFIKACIJI</t>
  </si>
  <si>
    <t xml:space="preserve">INDEKS**</t>
  </si>
  <si>
    <t xml:space="preserve">5=4/3*100</t>
  </si>
  <si>
    <t xml:space="preserve">43804</t>
  </si>
  <si>
    <t xml:space="preserve">Opća i veteranska bolnica "Hrvatski Ponos" Knin</t>
  </si>
  <si>
    <t xml:space="preserve">36</t>
  </si>
  <si>
    <t xml:space="preserve">ZAŠTITA ZDRAVLJA</t>
  </si>
  <si>
    <t xml:space="preserve">3602</t>
  </si>
  <si>
    <t xml:space="preserve">INVESTICIJE U ZDRAVSTVENU INFRASTRUKTURU</t>
  </si>
  <si>
    <t xml:space="preserve">K945002</t>
  </si>
  <si>
    <t xml:space="preserve">OPĆA I VETERANSKA BOLNICA "HRVATSKI PONOS" KNIN - IZRAVNA KAPITALNA ULAGANJA</t>
  </si>
  <si>
    <t xml:space="preserve">11</t>
  </si>
  <si>
    <t xml:space="preserve">Opći prihodi i primici</t>
  </si>
  <si>
    <t xml:space="preserve">42</t>
  </si>
  <si>
    <t xml:space="preserve">45</t>
  </si>
  <si>
    <t xml:space="preserve">3605</t>
  </si>
  <si>
    <t xml:space="preserve">SIGURNOST GRAĐANA I PRAVA NA ZDRAVSTVENE USLUGE</t>
  </si>
  <si>
    <t xml:space="preserve">A945001</t>
  </si>
  <si>
    <t xml:space="preserve">ADMINISTRACIJA I UPRAVLJANJE (IZ EVIDENCIJSKIH PRIHODA)</t>
  </si>
  <si>
    <t xml:space="preserve">31</t>
  </si>
  <si>
    <t xml:space="preserve">Vlastiti prihodi</t>
  </si>
  <si>
    <t xml:space="preserve">41</t>
  </si>
  <si>
    <t xml:space="preserve">4123</t>
  </si>
  <si>
    <t xml:space="preserve">4221</t>
  </si>
  <si>
    <t xml:space="preserve">4224</t>
  </si>
  <si>
    <t xml:space="preserve">4262</t>
  </si>
  <si>
    <t xml:space="preserve">43</t>
  </si>
  <si>
    <t xml:space="preserve">Ostali prihodi za posebne namjene</t>
  </si>
  <si>
    <t xml:space="preserve">3111</t>
  </si>
  <si>
    <t xml:space="preserve">3113</t>
  </si>
  <si>
    <t xml:space="preserve">3121</t>
  </si>
  <si>
    <t xml:space="preserve">3132</t>
  </si>
  <si>
    <t xml:space="preserve">32</t>
  </si>
  <si>
    <t xml:space="preserve">3211</t>
  </si>
  <si>
    <t xml:space="preserve">3212</t>
  </si>
  <si>
    <t xml:space="preserve">3213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</si>
  <si>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</si>
  <si>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</si>
  <si>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</si>
  <si>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</si>
  <si>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</si>
  <si>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3227</t>
  </si>
  <si>
    <t xml:space="preserve">3231</t>
  </si>
  <si>
    <t xml:space="preserve">3232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</si>
  <si>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</si>
  <si>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</si>
  <si>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</si>
  <si>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</si>
  <si>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</si>
  <si>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</si>
  <si>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3251</t>
  </si>
  <si>
    <t xml:space="preserve">3291</t>
  </si>
  <si>
    <t xml:space="preserve">3294</t>
  </si>
  <si>
    <t xml:space="preserve">3295</t>
  </si>
  <si>
    <t xml:space="preserve">3296</t>
  </si>
  <si>
    <t xml:space="preserve">34</t>
  </si>
  <si>
    <t xml:space="preserve">3431</t>
  </si>
  <si>
    <t xml:space="preserve">3433</t>
  </si>
  <si>
    <t xml:space="preserve">52</t>
  </si>
  <si>
    <t xml:space="preserve">Ostale pomoći</t>
  </si>
  <si>
    <t xml:space="preserve">61</t>
  </si>
  <si>
    <t xml:space="preserve">Donacije</t>
  </si>
  <si>
    <t xml:space="preserve">Rashodi po osnovi donacija lijekova i potrošnog medicinskog materijala</t>
  </si>
  <si>
    <t xml:space="preserve">A945003</t>
  </si>
  <si>
    <t xml:space="preserve">ADMINISTRACIJA I UPRAVLJANJE</t>
  </si>
  <si>
    <t xml:space="preserve">3292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</si>
</sst>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"/>
    <numFmt numFmtId="167" formatCode="#,###.00"/>
  </numFmts>
  <fonts count="5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238"/>
    </font>
    <font>
      <b val="true"/>
      <sz val="10"/>
      <color rgb="FFD5E3F2"/>
      <name val="Arial"/>
      <family val="2"/>
      <charset val="238"/>
    </font>
    <font>
      <b val="true"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 val="true"/>
      <sz val="10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b val="true"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b val="true"/>
      <sz val="8"/>
      <color rgb="FF000000"/>
      <name val="Arial"/>
      <family val="2"/>
      <charset val="238"/>
    </font>
    <font>
      <sz val="7"/>
      <color theme="1"/>
      <name val="Calibri"/>
      <family val="2"/>
      <charset val="238"/>
    </font>
    <font>
      <b val="true"/>
      <sz val="7"/>
      <color rgb="FF000000"/>
      <name val="Arial"/>
      <family val="2"/>
      <charset val="238"/>
    </font>
    <font>
      <b val="true"/>
      <sz val="8"/>
      <name val="Arial"/>
      <family val="2"/>
      <charset val="238"/>
    </font>
    <font>
      <sz val="8"/>
      <name val="Arial"/>
      <family val="2"/>
      <charset val="238"/>
    </font>
    <font>
      <b val="true"/>
      <sz val="8"/>
      <color theme="1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sz val="11"/>
      <color theme="1"/>
      <name val="Times New Roman"/>
      <family val="1"/>
      <charset val="1"/>
    </font>
    <font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b val="true"/>
      <i val="true"/>
      <sz val="8"/>
      <name val="Arial"/>
      <family val="2"/>
      <charset val="1"/>
    </font>
    <font>
      <i val="true"/>
      <sz val="8"/>
      <name val="Arial"/>
      <family val="2"/>
      <charset val="1"/>
    </font>
    <font>
      <b val="true"/>
      <sz val="10"/>
      <color theme="1"/>
      <name val="Calibri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9"/>
      <color rgb="FF000000"/>
      <name val="Arial"/>
      <family val="2"/>
      <charset val="1"/>
    </font>
    <font>
      <b val="true"/>
      <sz val="9"/>
      <name val="Arial"/>
      <family val="2"/>
      <charset val="1"/>
    </font>
    <font>
      <b val="true"/>
      <sz val="9"/>
      <color theme="1"/>
      <name val="Arial"/>
      <family val="2"/>
      <charset val="1"/>
    </font>
    <font>
      <b val="true"/>
      <i val="true"/>
      <sz val="9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b val="true"/>
      <sz val="10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8"/>
      <color theme="1"/>
      <name val="Calibri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DC1"/>
        <bgColor rgb="FFFFFF99"/>
      </patternFill>
    </fill>
    <fill>
      <patternFill patternType="solid">
        <fgColor rgb="FFD5E3F2"/>
        <bgColor rgb="FFDEE6EF"/>
      </patternFill>
    </fill>
    <fill>
      <patternFill patternType="solid">
        <fgColor rgb="FFC3D6EB"/>
        <bgColor rgb="FFD5E3F2"/>
      </patternFill>
    </fill>
    <fill>
      <patternFill patternType="solid">
        <fgColor theme="0"/>
        <bgColor rgb="FFFFFDC1"/>
      </patternFill>
    </fill>
    <fill>
      <patternFill patternType="solid">
        <fgColor rgb="FFDEE6EF"/>
        <bgColor rgb="FFDEEBF7"/>
      </patternFill>
    </fill>
    <fill>
      <patternFill patternType="solid">
        <fgColor theme="4" tint="0.7999"/>
        <bgColor rgb="FFDEE6E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3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center" textRotation="0" wrapText="false" indent="0" shrinkToFit="false"/>
    </xf>
    <xf numFmtId="164" fontId="7" fillId="3" borderId="1" applyFont="true" applyBorder="true" applyAlignment="true" applyProtection="false">
      <alignment horizontal="left" vertical="center" textRotation="0" wrapText="false" indent="11" shrinkToFit="false"/>
    </xf>
    <xf numFmtId="164" fontId="8" fillId="3" borderId="1" applyFont="true" applyBorder="true" applyAlignment="true" applyProtection="false">
      <alignment horizontal="center" vertical="center" textRotation="0" wrapText="false" indent="0" shrinkToFit="false"/>
    </xf>
    <xf numFmtId="164" fontId="9" fillId="0" borderId="1" applyFont="true" applyBorder="true" applyAlignment="true" applyProtection="false">
      <alignment horizontal="left" vertical="center" textRotation="0" wrapText="true" indent="0" shrinkToFit="false"/>
    </xf>
    <xf numFmtId="164" fontId="10" fillId="4" borderId="1" applyFont="true" applyBorder="true" applyAlignment="true" applyProtection="false">
      <alignment horizontal="left" vertical="center" textRotation="0" wrapText="false" indent="11" shrinkToFit="false"/>
    </xf>
    <xf numFmtId="164" fontId="9" fillId="0" borderId="1" applyFont="true" applyBorder="true" applyAlignment="true" applyProtection="false">
      <alignment horizontal="left" vertical="center" textRotation="0" wrapText="true" indent="0" shrinkToFit="false"/>
    </xf>
    <xf numFmtId="164" fontId="9" fillId="0" borderId="1" applyFont="true" applyBorder="true" applyAlignment="true" applyProtection="false">
      <alignment horizontal="left" vertical="center" textRotation="0" wrapText="true" indent="0" shrinkToFit="false"/>
    </xf>
    <xf numFmtId="164" fontId="11" fillId="0" borderId="1" applyFont="true" applyBorder="true" applyAlignment="true" applyProtection="false">
      <alignment horizontal="left" vertical="center" textRotation="0" wrapText="true" indent="0" shrinkToFit="false"/>
    </xf>
    <xf numFmtId="164" fontId="12" fillId="0" borderId="1" applyFont="true" applyBorder="true" applyAlignment="true" applyProtection="false">
      <alignment horizontal="right" vertical="center" textRotation="0" wrapText="false" indent="0" shrinkToFit="false"/>
    </xf>
  </cellStyleXfs>
  <cellXfs count="1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5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6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3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6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6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3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6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20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0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6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20" fillId="6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1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1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3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33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3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0" borderId="3" xfId="2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5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5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6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4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3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1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3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3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3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1" fillId="5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35" fillId="5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3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3" xfId="2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33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0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0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3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5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5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6" fillId="5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5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5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4" fillId="5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5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0" borderId="3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3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9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9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9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3" xfId="2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3" fillId="0" borderId="3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3" fillId="0" borderId="3" xfId="2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3" xfId="2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4" fillId="0" borderId="3" xfId="2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6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0" borderId="3" xfId="2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3" xfId="20"/>
    <cellStyle name="Obično_List4" xfId="21"/>
    <cellStyle name="SAPBEXaggData 2" xfId="22"/>
    <cellStyle name="SAPBEXchaText 3" xfId="23"/>
    <cellStyle name="SAPBEXformats 2" xfId="24"/>
    <cellStyle name="SAPBEXHLevel0 3" xfId="25"/>
    <cellStyle name="SAPBEXHLevel0X 2" xfId="26"/>
    <cellStyle name="SAPBEXHLevel1 3" xfId="27"/>
    <cellStyle name="SAPBEXHLevel2 3" xfId="28"/>
    <cellStyle name="SAPBEXHLevel3 3" xfId="29"/>
    <cellStyle name="SAPBEXstdData 2" xfId="3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C1"/>
      <rgbColor rgb="FFDEEBF7"/>
      <rgbColor rgb="FF660066"/>
      <rgbColor rgb="FFFF8080"/>
      <rgbColor rgb="FF0066CC"/>
      <rgbColor rgb="FFC3D6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D5E3F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W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8.54296875" defaultRowHeight="15" zeroHeight="false" outlineLevelRow="0" outlineLevelCol="0"/>
  <cols>
    <col collapsed="false" customWidth="true" hidden="false" outlineLevel="0" max="6" min="6" style="1" width="7.8"/>
    <col collapsed="false" customWidth="true" hidden="false" outlineLevel="0" max="7" min="7" style="1" width="17.88"/>
    <col collapsed="false" customWidth="true" hidden="false" outlineLevel="0" max="8" min="8" style="1" width="15.06"/>
    <col collapsed="false" customWidth="true" hidden="false" outlineLevel="0" max="9" min="9" style="1" width="14.74"/>
    <col collapsed="false" customWidth="true" hidden="false" outlineLevel="0" max="10" min="10" style="1" width="12.57"/>
    <col collapsed="false" customWidth="true" hidden="false" outlineLevel="0" max="11" min="11" style="1" width="7.04"/>
    <col collapsed="false" customWidth="true" hidden="false" outlineLevel="0" max="12" min="12" style="1" width="6.83"/>
    <col collapsed="false" customWidth="true" hidden="false" outlineLevel="0" max="13" min="13" style="1" width="25.29"/>
  </cols>
  <sheetData>
    <row r="1" customFormat="false" ht="4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Format="false" ht="10.2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customFormat="false" ht="15.75" hidden="false" customHeight="true" outlineLevel="0" collapsed="false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customFormat="false" ht="13.8" hidden="false" customHeight="false" outlineLevel="0" collapsed="false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8"/>
    </row>
    <row r="5" customFormat="false" ht="18" hidden="false" customHeight="true" outlineLevel="0" collapsed="false">
      <c r="B5" s="6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9"/>
    </row>
    <row r="6" customFormat="false" ht="9.6" hidden="false" customHeight="true" outlineLevel="0" collapsed="false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9"/>
    </row>
    <row r="7" customFormat="false" ht="18" hidden="false" customHeight="true" outlineLevel="0" collapsed="false">
      <c r="B7" s="11" t="s">
        <v>3</v>
      </c>
      <c r="C7" s="11"/>
      <c r="D7" s="11"/>
      <c r="E7" s="11"/>
      <c r="F7" s="11"/>
      <c r="G7" s="12"/>
      <c r="H7" s="13"/>
      <c r="I7" s="13"/>
      <c r="J7" s="13"/>
      <c r="K7" s="14"/>
      <c r="L7" s="14"/>
    </row>
    <row r="8" customFormat="false" ht="28.3" hidden="false" customHeight="true" outlineLevel="0" collapsed="false">
      <c r="B8" s="15" t="s">
        <v>4</v>
      </c>
      <c r="C8" s="15"/>
      <c r="D8" s="15"/>
      <c r="E8" s="15"/>
      <c r="F8" s="15"/>
      <c r="G8" s="15" t="s">
        <v>5</v>
      </c>
      <c r="H8" s="15" t="s">
        <v>6</v>
      </c>
      <c r="I8" s="15" t="s">
        <v>7</v>
      </c>
      <c r="J8" s="15" t="s">
        <v>8</v>
      </c>
      <c r="K8" s="15" t="s">
        <v>9</v>
      </c>
      <c r="L8" s="15" t="s">
        <v>9</v>
      </c>
    </row>
    <row r="9" s="16" customFormat="true" ht="12.8" hidden="false" customHeight="false" outlineLevel="0" collapsed="false">
      <c r="B9" s="17" t="n">
        <v>1</v>
      </c>
      <c r="C9" s="17"/>
      <c r="D9" s="17"/>
      <c r="E9" s="17"/>
      <c r="F9" s="17"/>
      <c r="G9" s="18" t="n">
        <v>2</v>
      </c>
      <c r="H9" s="19" t="n">
        <v>3</v>
      </c>
      <c r="I9" s="19" t="n">
        <v>4</v>
      </c>
      <c r="J9" s="19" t="n">
        <v>5</v>
      </c>
      <c r="K9" s="19" t="s">
        <v>10</v>
      </c>
      <c r="L9" s="19" t="s">
        <v>11</v>
      </c>
    </row>
    <row r="10" customFormat="false" ht="13.8" hidden="false" customHeight="true" outlineLevel="0" collapsed="false">
      <c r="B10" s="20" t="s">
        <v>12</v>
      </c>
      <c r="C10" s="20"/>
      <c r="D10" s="20"/>
      <c r="E10" s="20"/>
      <c r="F10" s="20"/>
      <c r="G10" s="21" t="n">
        <v>7139570.57</v>
      </c>
      <c r="H10" s="22" t="n">
        <v>16581788</v>
      </c>
      <c r="I10" s="22" t="n">
        <v>16581788</v>
      </c>
      <c r="J10" s="23" t="n">
        <v>7745944.27</v>
      </c>
      <c r="K10" s="23" t="n">
        <f aca="false">J10/G10*100</f>
        <v>108.493139665121</v>
      </c>
      <c r="L10" s="23" t="n">
        <f aca="false">J10/I10*100</f>
        <v>46.7135647253481</v>
      </c>
    </row>
    <row r="11" customFormat="false" ht="13.8" hidden="false" customHeight="false" outlineLevel="0" collapsed="false">
      <c r="B11" s="24" t="s">
        <v>13</v>
      </c>
      <c r="C11" s="24"/>
      <c r="D11" s="24"/>
      <c r="E11" s="24"/>
      <c r="F11" s="24"/>
      <c r="G11" s="25"/>
      <c r="H11" s="22"/>
      <c r="I11" s="22"/>
      <c r="J11" s="23"/>
      <c r="K11" s="23"/>
      <c r="L11" s="23"/>
    </row>
    <row r="12" customFormat="false" ht="13.8" hidden="false" customHeight="true" outlineLevel="0" collapsed="false">
      <c r="B12" s="26" t="s">
        <v>14</v>
      </c>
      <c r="C12" s="26"/>
      <c r="D12" s="26"/>
      <c r="E12" s="26"/>
      <c r="F12" s="26"/>
      <c r="G12" s="27" t="n">
        <f aca="false">G10+G11</f>
        <v>7139570.57</v>
      </c>
      <c r="H12" s="28" t="n">
        <f aca="false">H10</f>
        <v>16581788</v>
      </c>
      <c r="I12" s="28" t="n">
        <f aca="false">I10</f>
        <v>16581788</v>
      </c>
      <c r="J12" s="29" t="n">
        <f aca="false">J10</f>
        <v>7745944.27</v>
      </c>
      <c r="K12" s="29" t="n">
        <f aca="false">J12/G12*100</f>
        <v>108.493139665121</v>
      </c>
      <c r="L12" s="29" t="n">
        <f aca="false">J12/I12*100</f>
        <v>46.7135647253481</v>
      </c>
    </row>
    <row r="13" customFormat="false" ht="13.8" hidden="false" customHeight="true" outlineLevel="0" collapsed="false">
      <c r="B13" s="20" t="s">
        <v>15</v>
      </c>
      <c r="C13" s="20"/>
      <c r="D13" s="20"/>
      <c r="E13" s="20"/>
      <c r="F13" s="20"/>
      <c r="G13" s="21" t="n">
        <v>7257661.66</v>
      </c>
      <c r="H13" s="22" t="n">
        <v>16008516</v>
      </c>
      <c r="I13" s="22" t="n">
        <v>16008516</v>
      </c>
      <c r="J13" s="23" t="n">
        <v>7698670.34</v>
      </c>
      <c r="K13" s="23" t="n">
        <f aca="false">J13/G13*100</f>
        <v>106.076456862554</v>
      </c>
      <c r="L13" s="23" t="n">
        <f aca="false">J13/I13*100</f>
        <v>48.0910931406759</v>
      </c>
    </row>
    <row r="14" customFormat="false" ht="13.8" hidden="false" customHeight="false" outlineLevel="0" collapsed="false">
      <c r="B14" s="24" t="s">
        <v>16</v>
      </c>
      <c r="C14" s="24"/>
      <c r="D14" s="24"/>
      <c r="E14" s="24"/>
      <c r="F14" s="24"/>
      <c r="G14" s="25" t="n">
        <v>138261.04</v>
      </c>
      <c r="H14" s="22" t="n">
        <v>573272</v>
      </c>
      <c r="I14" s="22" t="n">
        <v>573272</v>
      </c>
      <c r="J14" s="23" t="n">
        <v>130614.88</v>
      </c>
      <c r="K14" s="23" t="n">
        <f aca="false">J14/G14*100</f>
        <v>94.4697653077107</v>
      </c>
      <c r="L14" s="23" t="n">
        <f aca="false">J14/I14*100</f>
        <v>22.7841024853822</v>
      </c>
    </row>
    <row r="15" s="16" customFormat="true" ht="12.8" hidden="false" customHeight="false" outlineLevel="0" collapsed="false">
      <c r="A15" s="1"/>
      <c r="B15" s="30" t="s">
        <v>17</v>
      </c>
      <c r="C15" s="31"/>
      <c r="D15" s="31"/>
      <c r="E15" s="31"/>
      <c r="F15" s="31"/>
      <c r="G15" s="27" t="n">
        <f aca="false">G13+G14</f>
        <v>7395922.7</v>
      </c>
      <c r="H15" s="28" t="n">
        <f aca="false">H13+H14</f>
        <v>16581788</v>
      </c>
      <c r="I15" s="28" t="n">
        <f aca="false">I13+I14</f>
        <v>16581788</v>
      </c>
      <c r="J15" s="29" t="n">
        <f aca="false">J13+J14</f>
        <v>7829285.22</v>
      </c>
      <c r="K15" s="29" t="n">
        <f aca="false">J15/G15*100</f>
        <v>105.859478763887</v>
      </c>
      <c r="L15" s="29" t="n">
        <f aca="false">J15/I15*100</f>
        <v>47.2161700535551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customFormat="false" ht="13.8" hidden="false" customHeight="true" outlineLevel="0" collapsed="false">
      <c r="A16" s="1"/>
      <c r="B16" s="26" t="s">
        <v>18</v>
      </c>
      <c r="C16" s="26"/>
      <c r="D16" s="26"/>
      <c r="E16" s="26"/>
      <c r="F16" s="26"/>
      <c r="G16" s="32" t="n">
        <f aca="false">G12-G15</f>
        <v>-256352.13</v>
      </c>
      <c r="H16" s="33" t="n">
        <f aca="false">H12-H15</f>
        <v>0</v>
      </c>
      <c r="I16" s="33" t="n">
        <f aca="false">I12-I15</f>
        <v>0</v>
      </c>
      <c r="J16" s="34" t="n">
        <f aca="false">J12-J15</f>
        <v>-83340.9500000002</v>
      </c>
      <c r="K16" s="29" t="n">
        <f aca="false">J16/G16*100</f>
        <v>32.5103403665888</v>
      </c>
      <c r="L16" s="2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customFormat="false" ht="13.8" hidden="false" customHeight="false" outlineLevel="0" collapsed="false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="41" customFormat="true" ht="18" hidden="false" customHeight="true" outlineLevel="0" collapsed="false">
      <c r="A18" s="1"/>
      <c r="B18" s="37" t="s">
        <v>19</v>
      </c>
      <c r="C18" s="37"/>
      <c r="D18" s="37"/>
      <c r="E18" s="37"/>
      <c r="F18" s="37"/>
      <c r="G18" s="38"/>
      <c r="H18" s="39"/>
      <c r="I18" s="39"/>
      <c r="J18" s="39"/>
      <c r="K18" s="40"/>
      <c r="L18" s="40"/>
      <c r="M18" s="3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="41" customFormat="true" ht="28.3" hidden="false" customHeight="true" outlineLevel="0" collapsed="false">
      <c r="A19" s="1"/>
      <c r="B19" s="15" t="s">
        <v>4</v>
      </c>
      <c r="C19" s="15"/>
      <c r="D19" s="15"/>
      <c r="E19" s="15"/>
      <c r="F19" s="15"/>
      <c r="G19" s="15" t="s">
        <v>5</v>
      </c>
      <c r="H19" s="15" t="s">
        <v>6</v>
      </c>
      <c r="I19" s="15" t="s">
        <v>7</v>
      </c>
      <c r="J19" s="15" t="s">
        <v>8</v>
      </c>
      <c r="K19" s="15" t="s">
        <v>9</v>
      </c>
      <c r="L19" s="15" t="s">
        <v>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="44" customFormat="true" ht="12.8" hidden="false" customHeight="false" outlineLevel="0" collapsed="false">
      <c r="A20" s="16"/>
      <c r="B20" s="42" t="n">
        <v>1</v>
      </c>
      <c r="C20" s="42"/>
      <c r="D20" s="42"/>
      <c r="E20" s="42"/>
      <c r="F20" s="42"/>
      <c r="G20" s="43" t="n">
        <v>2</v>
      </c>
      <c r="H20" s="19" t="n">
        <v>3</v>
      </c>
      <c r="I20" s="19" t="n">
        <v>4</v>
      </c>
      <c r="J20" s="19" t="n">
        <v>5</v>
      </c>
      <c r="K20" s="19" t="s">
        <v>10</v>
      </c>
      <c r="L20" s="19" t="s">
        <v>11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</row>
    <row r="21" customFormat="false" ht="15.75" hidden="false" customHeight="true" outlineLevel="0" collapsed="false">
      <c r="A21" s="1"/>
      <c r="B21" s="20" t="s">
        <v>20</v>
      </c>
      <c r="C21" s="20"/>
      <c r="D21" s="20"/>
      <c r="E21" s="20"/>
      <c r="F21" s="20"/>
      <c r="G21" s="45"/>
      <c r="H21" s="46"/>
      <c r="I21" s="46"/>
      <c r="J21" s="46"/>
      <c r="K21" s="46"/>
      <c r="L21" s="4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customFormat="false" ht="13.8" hidden="false" customHeight="true" outlineLevel="0" collapsed="false">
      <c r="A22" s="1"/>
      <c r="B22" s="20" t="s">
        <v>21</v>
      </c>
      <c r="C22" s="20"/>
      <c r="D22" s="20"/>
      <c r="E22" s="20"/>
      <c r="F22" s="20"/>
      <c r="G22" s="47"/>
      <c r="H22" s="46"/>
      <c r="I22" s="46"/>
      <c r="J22" s="46"/>
      <c r="K22" s="46"/>
      <c r="L22" s="4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customFormat="false" ht="15" hidden="false" customHeight="true" outlineLevel="0" collapsed="false">
      <c r="B23" s="48" t="s">
        <v>22</v>
      </c>
      <c r="C23" s="48"/>
      <c r="D23" s="48"/>
      <c r="E23" s="48"/>
      <c r="F23" s="48"/>
      <c r="G23" s="48"/>
      <c r="H23" s="15"/>
      <c r="I23" s="15"/>
      <c r="J23" s="15"/>
      <c r="K23" s="15"/>
      <c r="L23" s="15"/>
    </row>
    <row r="24" customFormat="false" ht="15" hidden="false" customHeight="true" outlineLevel="0" collapsed="false">
      <c r="A24" s="41"/>
      <c r="B24" s="20" t="s">
        <v>23</v>
      </c>
      <c r="C24" s="20"/>
      <c r="D24" s="20"/>
      <c r="E24" s="20"/>
      <c r="F24" s="20"/>
      <c r="G24" s="21" t="n">
        <v>629295.47</v>
      </c>
      <c r="H24" s="49"/>
      <c r="I24" s="49"/>
      <c r="J24" s="23" t="n">
        <v>302557.54</v>
      </c>
      <c r="K24" s="23" t="n">
        <f aca="false">J24/G24*100</f>
        <v>48.0787729172752</v>
      </c>
      <c r="L24" s="4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</row>
    <row r="25" customFormat="false" ht="15" hidden="false" customHeight="true" outlineLevel="0" collapsed="false">
      <c r="A25" s="41"/>
      <c r="B25" s="20" t="s">
        <v>24</v>
      </c>
      <c r="C25" s="20"/>
      <c r="D25" s="20"/>
      <c r="E25" s="20"/>
      <c r="F25" s="20"/>
      <c r="G25" s="21" t="n">
        <f aca="false">G16</f>
        <v>-256352.13</v>
      </c>
      <c r="H25" s="49"/>
      <c r="I25" s="49"/>
      <c r="J25" s="23" t="n">
        <f aca="false">J16</f>
        <v>-83340.9500000002</v>
      </c>
      <c r="K25" s="23" t="n">
        <f aca="false">J25/G25*100</f>
        <v>32.5103403665888</v>
      </c>
      <c r="L25" s="4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</row>
    <row r="26" customFormat="false" ht="13.8" hidden="false" customHeight="true" outlineLevel="0" collapsed="false">
      <c r="A26" s="50"/>
      <c r="B26" s="48" t="s">
        <v>25</v>
      </c>
      <c r="C26" s="48"/>
      <c r="D26" s="48"/>
      <c r="E26" s="48"/>
      <c r="F26" s="48"/>
      <c r="G26" s="34" t="n">
        <f aca="false">G24+G25</f>
        <v>372943.34</v>
      </c>
      <c r="H26" s="51"/>
      <c r="I26" s="51"/>
      <c r="J26" s="34" t="n">
        <f aca="false">J24+J25</f>
        <v>219216.59</v>
      </c>
      <c r="K26" s="29" t="n">
        <f aca="false">J26/G26*100</f>
        <v>58.780132660366</v>
      </c>
      <c r="L26" s="51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</row>
    <row r="27" customFormat="false" ht="13.8" hidden="false" customHeight="true" outlineLevel="0" collapsed="false">
      <c r="B27" s="51" t="s">
        <v>26</v>
      </c>
      <c r="C27" s="51"/>
      <c r="D27" s="51"/>
      <c r="E27" s="51"/>
      <c r="F27" s="51"/>
      <c r="G27" s="52"/>
      <c r="H27" s="53"/>
      <c r="I27" s="53"/>
      <c r="J27" s="53"/>
      <c r="K27" s="53"/>
      <c r="L27" s="53"/>
    </row>
    <row r="29" customFormat="false" ht="15" hidden="false" customHeight="false" outlineLevel="0" collapsed="false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customFormat="false" ht="15" hidden="false" customHeight="true" outlineLevel="0" collapsed="false">
      <c r="B30" s="55" t="s">
        <v>27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customFormat="false" ht="15" hidden="false" customHeight="true" outlineLevel="0" collapsed="false">
      <c r="B31" s="55" t="s">
        <v>28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customFormat="false" ht="15" hidden="false" customHeight="true" outlineLevel="0" collapsed="false">
      <c r="B32" s="55" t="s">
        <v>29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customFormat="false" ht="15" hidden="false" customHeight="true" outlineLevel="0" collapsed="false">
      <c r="B33" s="55" t="s">
        <v>30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customFormat="false" ht="36.75" hidden="false" customHeight="true" outlineLevel="0" collapsed="false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customFormat="false" ht="15" hidden="false" customHeight="true" outlineLevel="0" collapsed="false">
      <c r="B35" s="56" t="s">
        <v>31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customFormat="false" ht="15" hidden="false" customHeight="false" outlineLevel="0" collapsed="false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</sheetData>
  <mergeCells count="31">
    <mergeCell ref="B1:L1"/>
    <mergeCell ref="B2:L2"/>
    <mergeCell ref="B3:L3"/>
    <mergeCell ref="B4:L4"/>
    <mergeCell ref="B5:L5"/>
    <mergeCell ref="B6:L6"/>
    <mergeCell ref="B7:F7"/>
    <mergeCell ref="B8:F8"/>
    <mergeCell ref="B9:F9"/>
    <mergeCell ref="B10:F10"/>
    <mergeCell ref="B11:F11"/>
    <mergeCell ref="B12:F12"/>
    <mergeCell ref="B13:F13"/>
    <mergeCell ref="B14:F14"/>
    <mergeCell ref="B16:F16"/>
    <mergeCell ref="B17:L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30:L30"/>
    <mergeCell ref="B31:L31"/>
    <mergeCell ref="B32:L32"/>
    <mergeCell ref="B33:L34"/>
    <mergeCell ref="B35:L3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00"/>
  <sheetViews>
    <sheetView showFormulas="false" showGridLines="true" showRowColHeaders="true" showZeros="true" rightToLeft="false" tabSelected="false" showOutlineSymbols="true" defaultGridColor="true" view="normal" topLeftCell="B58" colorId="64" zoomScale="100" zoomScaleNormal="100" zoomScalePageLayoutView="100" workbookViewId="0">
      <selection pane="topLeft" activeCell="J81" activeCellId="0" sqref="J8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3.49"/>
    <col collapsed="false" customWidth="true" hidden="false" outlineLevel="0" max="2" min="2" style="1" width="3.37"/>
    <col collapsed="false" customWidth="true" hidden="false" outlineLevel="0" max="3" min="3" style="1" width="4.33"/>
    <col collapsed="false" customWidth="true" hidden="false" outlineLevel="0" max="4" min="4" style="1" width="4.81"/>
    <col collapsed="false" customWidth="true" hidden="false" outlineLevel="0" max="5" min="5" style="1" width="6.12"/>
    <col collapsed="false" customWidth="true" hidden="false" outlineLevel="0" max="6" min="6" style="1" width="43.98"/>
    <col collapsed="false" customWidth="true" hidden="false" outlineLevel="0" max="7" min="7" style="1" width="13.13"/>
    <col collapsed="false" customWidth="true" hidden="false" outlineLevel="0" max="8" min="8" style="57" width="12.88"/>
    <col collapsed="false" customWidth="true" hidden="false" outlineLevel="0" max="9" min="9" style="57" width="10.59"/>
    <col collapsed="false" customWidth="true" hidden="false" outlineLevel="0" max="10" min="10" style="1" width="11.56"/>
    <col collapsed="false" customWidth="true" hidden="false" outlineLevel="0" max="11" min="11" style="1" width="7.23"/>
    <col collapsed="false" customWidth="true" hidden="false" outlineLevel="0" max="12" min="12" style="1" width="6.85"/>
  </cols>
  <sheetData>
    <row r="1" customFormat="false" ht="15.75" hidden="false" customHeight="true" outlineLevel="0" collapsed="false"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false" ht="6.65" hidden="false" customHeight="true" outlineLevel="0" collapsed="false"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false" ht="12" hidden="false" customHeight="true" outlineLevel="0" collapsed="false"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customFormat="false" ht="10" hidden="false" customHeight="true" outlineLevel="0" collapsed="false"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customFormat="false" ht="15.75" hidden="false" customHeight="true" outlineLevel="0" collapsed="false">
      <c r="B5" s="6" t="s">
        <v>33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customFormat="false" ht="11.35" hidden="false" customHeight="true" outlineLevel="0" collapsed="false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customFormat="false" ht="34.8" hidden="false" customHeight="true" outlineLevel="0" collapsed="false">
      <c r="B7" s="58" t="s">
        <v>4</v>
      </c>
      <c r="C7" s="58"/>
      <c r="D7" s="58"/>
      <c r="E7" s="58"/>
      <c r="F7" s="58"/>
      <c r="G7" s="58" t="s">
        <v>5</v>
      </c>
      <c r="H7" s="58" t="s">
        <v>6</v>
      </c>
      <c r="I7" s="58" t="s">
        <v>7</v>
      </c>
      <c r="J7" s="58" t="s">
        <v>34</v>
      </c>
      <c r="K7" s="58" t="s">
        <v>9</v>
      </c>
      <c r="L7" s="58" t="s">
        <v>9</v>
      </c>
    </row>
    <row r="8" s="16" customFormat="true" ht="13.35" hidden="false" customHeight="true" outlineLevel="0" collapsed="false">
      <c r="B8" s="59" t="n">
        <v>1</v>
      </c>
      <c r="C8" s="59"/>
      <c r="D8" s="59"/>
      <c r="E8" s="59"/>
      <c r="F8" s="59"/>
      <c r="G8" s="59" t="n">
        <v>2</v>
      </c>
      <c r="H8" s="59" t="n">
        <v>3</v>
      </c>
      <c r="I8" s="59" t="n">
        <v>4</v>
      </c>
      <c r="J8" s="59" t="n">
        <v>5</v>
      </c>
      <c r="K8" s="59" t="s">
        <v>10</v>
      </c>
      <c r="L8" s="59" t="s">
        <v>11</v>
      </c>
    </row>
    <row r="9" s="60" customFormat="true" ht="13.8" hidden="false" customHeight="false" outlineLevel="0" collapsed="false">
      <c r="B9" s="61"/>
      <c r="C9" s="61"/>
      <c r="D9" s="61"/>
      <c r="E9" s="61"/>
      <c r="F9" s="61" t="s">
        <v>35</v>
      </c>
      <c r="G9" s="62" t="n">
        <f aca="false">G10</f>
        <v>7139570.57</v>
      </c>
      <c r="H9" s="63" t="n">
        <f aca="false">H10</f>
        <v>16581788</v>
      </c>
      <c r="I9" s="63" t="n">
        <f aca="false">I10</f>
        <v>16581788</v>
      </c>
      <c r="J9" s="64" t="n">
        <f aca="false">J10</f>
        <v>7745944.27</v>
      </c>
      <c r="K9" s="64" t="n">
        <f aca="false">K10</f>
        <v>108.493139665121</v>
      </c>
      <c r="L9" s="64" t="n">
        <f aca="false">L10</f>
        <v>46.7135647253481</v>
      </c>
    </row>
    <row r="10" customFormat="false" ht="13.8" hidden="false" customHeight="false" outlineLevel="0" collapsed="false">
      <c r="B10" s="61" t="n">
        <v>6</v>
      </c>
      <c r="C10" s="61"/>
      <c r="D10" s="61"/>
      <c r="E10" s="61"/>
      <c r="F10" s="61" t="s">
        <v>36</v>
      </c>
      <c r="G10" s="62" t="n">
        <f aca="false">G11+G14+G18+G21+G27+G31</f>
        <v>7139570.57</v>
      </c>
      <c r="H10" s="63" t="n">
        <f aca="false">H14+H18+H21+H27+H31</f>
        <v>16581788</v>
      </c>
      <c r="I10" s="63" t="n">
        <f aca="false">I14+I18+I21+I27+I31</f>
        <v>16581788</v>
      </c>
      <c r="J10" s="62" t="n">
        <f aca="false">J11+J14+J18+J21+J27+J31</f>
        <v>7745944.27</v>
      </c>
      <c r="K10" s="65" t="n">
        <f aca="false">J10/G10*100</f>
        <v>108.493139665121</v>
      </c>
      <c r="L10" s="65" t="n">
        <f aca="false">J10/I10*100</f>
        <v>46.7135647253481</v>
      </c>
    </row>
    <row r="11" customFormat="false" ht="13.8" hidden="false" customHeight="false" outlineLevel="0" collapsed="false">
      <c r="B11" s="61"/>
      <c r="C11" s="61" t="n">
        <v>63</v>
      </c>
      <c r="D11" s="61"/>
      <c r="E11" s="61"/>
      <c r="F11" s="66" t="s">
        <v>37</v>
      </c>
      <c r="G11" s="62"/>
      <c r="H11" s="63"/>
      <c r="I11" s="63"/>
      <c r="J11" s="64" t="n">
        <f aca="false">J12</f>
        <v>800</v>
      </c>
      <c r="K11" s="65"/>
      <c r="L11" s="65"/>
    </row>
    <row r="12" customFormat="false" ht="13.8" hidden="false" customHeight="false" outlineLevel="0" collapsed="false">
      <c r="B12" s="67"/>
      <c r="C12" s="67"/>
      <c r="D12" s="67" t="n">
        <v>636</v>
      </c>
      <c r="E12" s="67"/>
      <c r="F12" s="68" t="s">
        <v>38</v>
      </c>
      <c r="G12" s="69"/>
      <c r="H12" s="70"/>
      <c r="I12" s="70"/>
      <c r="J12" s="65" t="n">
        <f aca="false">J13</f>
        <v>800</v>
      </c>
      <c r="K12" s="65"/>
      <c r="L12" s="65"/>
    </row>
    <row r="13" customFormat="false" ht="20.05" hidden="false" customHeight="false" outlineLevel="0" collapsed="false">
      <c r="B13" s="67"/>
      <c r="C13" s="67"/>
      <c r="D13" s="67"/>
      <c r="E13" s="67" t="n">
        <v>6361</v>
      </c>
      <c r="F13" s="68" t="s">
        <v>39</v>
      </c>
      <c r="G13" s="69"/>
      <c r="H13" s="70"/>
      <c r="I13" s="70"/>
      <c r="J13" s="65" t="n">
        <v>800</v>
      </c>
      <c r="K13" s="65"/>
      <c r="L13" s="65"/>
    </row>
    <row r="14" customFormat="false" ht="13.8" hidden="false" customHeight="false" outlineLevel="0" collapsed="false">
      <c r="B14" s="71"/>
      <c r="C14" s="71" t="n">
        <v>64</v>
      </c>
      <c r="D14" s="72"/>
      <c r="E14" s="72"/>
      <c r="F14" s="66" t="s">
        <v>40</v>
      </c>
      <c r="G14" s="62" t="n">
        <f aca="false">G15</f>
        <v>60.59</v>
      </c>
      <c r="H14" s="63" t="n">
        <v>606</v>
      </c>
      <c r="I14" s="63" t="n">
        <v>606</v>
      </c>
      <c r="J14" s="64" t="n">
        <f aca="false">J15</f>
        <v>327.18</v>
      </c>
      <c r="K14" s="65" t="n">
        <f aca="false">J14/G14*100</f>
        <v>539.990097375805</v>
      </c>
      <c r="L14" s="65" t="n">
        <f aca="false">J14/I14*100</f>
        <v>53.990099009901</v>
      </c>
    </row>
    <row r="15" customFormat="false" ht="13.8" hidden="false" customHeight="false" outlineLevel="0" collapsed="false">
      <c r="B15" s="67"/>
      <c r="C15" s="67"/>
      <c r="D15" s="73" t="n">
        <v>641</v>
      </c>
      <c r="E15" s="73"/>
      <c r="F15" s="68" t="s">
        <v>41</v>
      </c>
      <c r="G15" s="69" t="n">
        <f aca="false">G16+G17</f>
        <v>60.59</v>
      </c>
      <c r="H15" s="70"/>
      <c r="I15" s="70"/>
      <c r="J15" s="65" t="n">
        <f aca="false">SUM(J16:J17)</f>
        <v>327.18</v>
      </c>
      <c r="K15" s="65" t="n">
        <f aca="false">J15/G15*100</f>
        <v>539.990097375805</v>
      </c>
      <c r="L15" s="65"/>
    </row>
    <row r="16" customFormat="false" ht="13.8" hidden="false" customHeight="false" outlineLevel="0" collapsed="false">
      <c r="B16" s="67"/>
      <c r="C16" s="67"/>
      <c r="D16" s="73"/>
      <c r="E16" s="73" t="n">
        <v>6413</v>
      </c>
      <c r="F16" s="68" t="s">
        <v>42</v>
      </c>
      <c r="G16" s="69" t="n">
        <v>3.9</v>
      </c>
      <c r="H16" s="70"/>
      <c r="I16" s="70"/>
      <c r="J16" s="65" t="n">
        <v>2.45</v>
      </c>
      <c r="K16" s="65" t="n">
        <f aca="false">J16/G16*100</f>
        <v>62.8205128205128</v>
      </c>
      <c r="L16" s="65"/>
    </row>
    <row r="17" customFormat="false" ht="13.8" hidden="false" customHeight="false" outlineLevel="0" collapsed="false">
      <c r="B17" s="67"/>
      <c r="C17" s="67"/>
      <c r="D17" s="73"/>
      <c r="E17" s="73" t="n">
        <v>6414</v>
      </c>
      <c r="F17" s="68" t="s">
        <v>43</v>
      </c>
      <c r="G17" s="69" t="n">
        <v>56.69</v>
      </c>
      <c r="H17" s="70"/>
      <c r="I17" s="70"/>
      <c r="J17" s="65" t="n">
        <v>324.73</v>
      </c>
      <c r="K17" s="65" t="n">
        <f aca="false">J17/G17*100</f>
        <v>572.817075321926</v>
      </c>
      <c r="L17" s="65"/>
    </row>
    <row r="18" customFormat="false" ht="20.05" hidden="false" customHeight="false" outlineLevel="0" collapsed="false">
      <c r="B18" s="71"/>
      <c r="C18" s="71" t="n">
        <v>65</v>
      </c>
      <c r="D18" s="72"/>
      <c r="E18" s="72"/>
      <c r="F18" s="66" t="s">
        <v>44</v>
      </c>
      <c r="G18" s="62" t="n">
        <f aca="false">G19</f>
        <v>559067.03</v>
      </c>
      <c r="H18" s="63" t="n">
        <v>1200000</v>
      </c>
      <c r="I18" s="63" t="n">
        <v>1200000</v>
      </c>
      <c r="J18" s="64" t="n">
        <f aca="false">J19</f>
        <v>674544.26</v>
      </c>
      <c r="K18" s="65" t="n">
        <f aca="false">J18/G18*100</f>
        <v>120.655346104026</v>
      </c>
      <c r="L18" s="65" t="n">
        <f aca="false">J18/I18*100</f>
        <v>56.2120216666667</v>
      </c>
    </row>
    <row r="19" customFormat="false" ht="13.8" hidden="false" customHeight="false" outlineLevel="0" collapsed="false">
      <c r="B19" s="67"/>
      <c r="C19" s="71"/>
      <c r="D19" s="73" t="n">
        <v>652</v>
      </c>
      <c r="E19" s="73"/>
      <c r="F19" s="68" t="s">
        <v>45</v>
      </c>
      <c r="G19" s="69" t="n">
        <f aca="false">G20</f>
        <v>559067.03</v>
      </c>
      <c r="H19" s="70"/>
      <c r="I19" s="70"/>
      <c r="J19" s="65" t="n">
        <f aca="false">J20</f>
        <v>674544.26</v>
      </c>
      <c r="K19" s="65" t="n">
        <f aca="false">J19/G19*100</f>
        <v>120.655346104026</v>
      </c>
      <c r="L19" s="65"/>
    </row>
    <row r="20" customFormat="false" ht="13.8" hidden="false" customHeight="false" outlineLevel="0" collapsed="false">
      <c r="B20" s="67"/>
      <c r="C20" s="71"/>
      <c r="D20" s="73"/>
      <c r="E20" s="73" t="n">
        <v>6526</v>
      </c>
      <c r="F20" s="68" t="s">
        <v>46</v>
      </c>
      <c r="G20" s="69" t="n">
        <v>559067.03</v>
      </c>
      <c r="H20" s="70"/>
      <c r="I20" s="70"/>
      <c r="J20" s="65" t="n">
        <v>674544.26</v>
      </c>
      <c r="K20" s="65" t="n">
        <f aca="false">J20/G20*100</f>
        <v>120.655346104026</v>
      </c>
      <c r="L20" s="65"/>
    </row>
    <row r="21" customFormat="false" ht="20.05" hidden="false" customHeight="false" outlineLevel="0" collapsed="false">
      <c r="B21" s="71"/>
      <c r="C21" s="71" t="n">
        <v>66</v>
      </c>
      <c r="D21" s="72"/>
      <c r="E21" s="72"/>
      <c r="F21" s="66" t="s">
        <v>47</v>
      </c>
      <c r="G21" s="62" t="n">
        <f aca="false">G22+G24</f>
        <v>112391.42</v>
      </c>
      <c r="H21" s="63" t="n">
        <v>137394</v>
      </c>
      <c r="I21" s="63" t="n">
        <v>137394</v>
      </c>
      <c r="J21" s="64" t="n">
        <f aca="false">J22+J24</f>
        <v>146362.27</v>
      </c>
      <c r="K21" s="65" t="n">
        <f aca="false">J21/G21*100</f>
        <v>130.225483404338</v>
      </c>
      <c r="L21" s="65" t="n">
        <f aca="false">J21/I21*100</f>
        <v>106.527410221698</v>
      </c>
    </row>
    <row r="22" customFormat="false" ht="13.8" hidden="false" customHeight="false" outlineLevel="0" collapsed="false">
      <c r="B22" s="71"/>
      <c r="C22" s="67"/>
      <c r="D22" s="73" t="n">
        <v>661</v>
      </c>
      <c r="E22" s="73"/>
      <c r="F22" s="68" t="s">
        <v>48</v>
      </c>
      <c r="G22" s="74" t="n">
        <f aca="false">G23</f>
        <v>93749.55</v>
      </c>
      <c r="H22" s="75"/>
      <c r="I22" s="75"/>
      <c r="J22" s="74" t="n">
        <f aca="false">J23</f>
        <v>134225.08</v>
      </c>
      <c r="K22" s="65" t="n">
        <f aca="false">J22/G22*100</f>
        <v>143.174105902375</v>
      </c>
      <c r="L22" s="65"/>
    </row>
    <row r="23" customFormat="false" ht="15.35" hidden="false" customHeight="true" outlineLevel="0" collapsed="false">
      <c r="B23" s="67"/>
      <c r="C23" s="67"/>
      <c r="D23" s="73"/>
      <c r="E23" s="73" t="n">
        <v>6615</v>
      </c>
      <c r="F23" s="68" t="s">
        <v>49</v>
      </c>
      <c r="G23" s="69" t="n">
        <v>93749.55</v>
      </c>
      <c r="H23" s="70"/>
      <c r="I23" s="70"/>
      <c r="J23" s="65" t="n">
        <v>134225.08</v>
      </c>
      <c r="K23" s="65" t="n">
        <f aca="false">J23/G23*100</f>
        <v>143.174105902375</v>
      </c>
      <c r="L23" s="65"/>
    </row>
    <row r="24" customFormat="false" ht="21.4" hidden="false" customHeight="true" outlineLevel="0" collapsed="false">
      <c r="B24" s="67"/>
      <c r="C24" s="67"/>
      <c r="D24" s="73" t="n">
        <v>663</v>
      </c>
      <c r="E24" s="73"/>
      <c r="F24" s="68" t="s">
        <v>50</v>
      </c>
      <c r="G24" s="69" t="n">
        <f aca="false">G25</f>
        <v>18641.87</v>
      </c>
      <c r="H24" s="70"/>
      <c r="I24" s="70"/>
      <c r="J24" s="65" t="n">
        <f aca="false">J25+J26</f>
        <v>12137.19</v>
      </c>
      <c r="K24" s="65" t="n">
        <f aca="false">J24/G24*100</f>
        <v>65.1071485854155</v>
      </c>
      <c r="L24" s="65"/>
    </row>
    <row r="25" s="60" customFormat="true" ht="20.05" hidden="false" customHeight="true" outlineLevel="0" collapsed="false">
      <c r="A25" s="1"/>
      <c r="B25" s="67"/>
      <c r="C25" s="67"/>
      <c r="D25" s="73"/>
      <c r="E25" s="73" t="n">
        <v>6631</v>
      </c>
      <c r="F25" s="68" t="s">
        <v>51</v>
      </c>
      <c r="G25" s="69" t="n">
        <v>18641.87</v>
      </c>
      <c r="H25" s="70"/>
      <c r="I25" s="70"/>
      <c r="J25" s="65" t="n">
        <v>10841.59</v>
      </c>
      <c r="K25" s="65" t="n">
        <f aca="false">J25/G25*100</f>
        <v>58.1572020403533</v>
      </c>
      <c r="L25" s="65"/>
    </row>
    <row r="26" customFormat="false" ht="15.35" hidden="false" customHeight="true" outlineLevel="0" collapsed="false">
      <c r="B26" s="67"/>
      <c r="C26" s="67"/>
      <c r="D26" s="73"/>
      <c r="E26" s="73" t="n">
        <v>6632</v>
      </c>
      <c r="F26" s="68" t="s">
        <v>52</v>
      </c>
      <c r="G26" s="69"/>
      <c r="H26" s="70"/>
      <c r="I26" s="70"/>
      <c r="J26" s="65" t="n">
        <v>1295.6</v>
      </c>
      <c r="K26" s="65"/>
      <c r="L26" s="65"/>
    </row>
    <row r="27" customFormat="false" ht="20.05" hidden="false" customHeight="true" outlineLevel="0" collapsed="false">
      <c r="B27" s="67"/>
      <c r="C27" s="71" t="n">
        <v>67</v>
      </c>
      <c r="D27" s="72"/>
      <c r="E27" s="72"/>
      <c r="F27" s="66" t="s">
        <v>53</v>
      </c>
      <c r="G27" s="62" t="n">
        <f aca="false">G28+G29</f>
        <v>6468041.12</v>
      </c>
      <c r="H27" s="63" t="n">
        <v>15232788</v>
      </c>
      <c r="I27" s="63" t="n">
        <v>15232788</v>
      </c>
      <c r="J27" s="64" t="n">
        <f aca="false">J28+J29</f>
        <v>6917302.36</v>
      </c>
      <c r="K27" s="65" t="n">
        <f aca="false">J27/G27*100</f>
        <v>106.945862459205</v>
      </c>
      <c r="L27" s="65" t="n">
        <f aca="false">J27/I27*100</f>
        <v>45.410612686266</v>
      </c>
    </row>
    <row r="28" customFormat="false" ht="13.8" hidden="false" customHeight="false" outlineLevel="0" collapsed="false">
      <c r="B28" s="67"/>
      <c r="C28" s="67"/>
      <c r="D28" s="67" t="n">
        <v>671</v>
      </c>
      <c r="E28" s="67"/>
      <c r="F28" s="76" t="s">
        <v>54</v>
      </c>
      <c r="G28" s="69" t="n">
        <v>72826.48</v>
      </c>
      <c r="H28" s="70"/>
      <c r="I28" s="70"/>
      <c r="J28" s="65" t="n">
        <v>200940.29</v>
      </c>
      <c r="K28" s="65" t="n">
        <f aca="false">J28/G28*100</f>
        <v>275.916521023672</v>
      </c>
      <c r="L28" s="65"/>
    </row>
    <row r="29" customFormat="false" ht="13.8" hidden="false" customHeight="false" outlineLevel="0" collapsed="false">
      <c r="B29" s="67"/>
      <c r="C29" s="67"/>
      <c r="D29" s="67" t="n">
        <v>673</v>
      </c>
      <c r="E29" s="67"/>
      <c r="F29" s="68" t="s">
        <v>55</v>
      </c>
      <c r="G29" s="69" t="n">
        <f aca="false">G30</f>
        <v>6395214.64</v>
      </c>
      <c r="H29" s="70"/>
      <c r="I29" s="70"/>
      <c r="J29" s="65" t="n">
        <f aca="false">J30</f>
        <v>6716362.07</v>
      </c>
      <c r="K29" s="65" t="n">
        <f aca="false">J29/G29*100</f>
        <v>105.021683369176</v>
      </c>
      <c r="L29" s="65"/>
    </row>
    <row r="30" s="16" customFormat="true" ht="13.8" hidden="false" customHeight="false" outlineLevel="0" collapsed="false">
      <c r="A30" s="1"/>
      <c r="B30" s="67"/>
      <c r="C30" s="67"/>
      <c r="D30" s="67" t="n">
        <v>6731</v>
      </c>
      <c r="E30" s="67"/>
      <c r="F30" s="68" t="s">
        <v>55</v>
      </c>
      <c r="G30" s="69" t="n">
        <v>6395214.64</v>
      </c>
      <c r="H30" s="70"/>
      <c r="I30" s="70"/>
      <c r="J30" s="65" t="n">
        <v>6716362.07</v>
      </c>
      <c r="K30" s="65" t="n">
        <f aca="false">J30/G30*100</f>
        <v>105.021683369176</v>
      </c>
      <c r="L30" s="65"/>
    </row>
    <row r="31" s="77" customFormat="true" ht="13.8" hidden="false" customHeight="false" outlineLevel="0" collapsed="false">
      <c r="A31" s="60"/>
      <c r="B31" s="71"/>
      <c r="C31" s="71" t="n">
        <v>68</v>
      </c>
      <c r="D31" s="71"/>
      <c r="E31" s="71"/>
      <c r="F31" s="66" t="s">
        <v>56</v>
      </c>
      <c r="G31" s="62" t="n">
        <f aca="false">G32</f>
        <v>10.41</v>
      </c>
      <c r="H31" s="63" t="n">
        <v>11000</v>
      </c>
      <c r="I31" s="63" t="n">
        <v>11000</v>
      </c>
      <c r="J31" s="64" t="n">
        <f aca="false">J32</f>
        <v>6608.2</v>
      </c>
      <c r="K31" s="65" t="n">
        <f aca="false">J31/G31*100</f>
        <v>63479.3467819405</v>
      </c>
      <c r="L31" s="65" t="n">
        <f aca="false">J31/I31*100</f>
        <v>60.0745454545455</v>
      </c>
    </row>
    <row r="32" s="60" customFormat="true" ht="13.8" hidden="false" customHeight="false" outlineLevel="0" collapsed="false">
      <c r="A32" s="1"/>
      <c r="B32" s="67"/>
      <c r="C32" s="67"/>
      <c r="D32" s="67" t="n">
        <v>683</v>
      </c>
      <c r="E32" s="67"/>
      <c r="F32" s="68" t="s">
        <v>57</v>
      </c>
      <c r="G32" s="69" t="n">
        <f aca="false">G33</f>
        <v>10.41</v>
      </c>
      <c r="H32" s="70"/>
      <c r="I32" s="70"/>
      <c r="J32" s="65" t="n">
        <f aca="false">J33</f>
        <v>6608.2</v>
      </c>
      <c r="K32" s="65" t="n">
        <f aca="false">J32/G32*100</f>
        <v>63479.3467819405</v>
      </c>
      <c r="L32" s="65"/>
    </row>
    <row r="33" s="60" customFormat="true" ht="13.8" hidden="false" customHeight="false" outlineLevel="0" collapsed="false">
      <c r="A33" s="1"/>
      <c r="B33" s="67"/>
      <c r="C33" s="67"/>
      <c r="D33" s="67"/>
      <c r="E33" s="67" t="n">
        <v>6831</v>
      </c>
      <c r="F33" s="68" t="s">
        <v>57</v>
      </c>
      <c r="G33" s="69" t="n">
        <v>10.41</v>
      </c>
      <c r="H33" s="70"/>
      <c r="I33" s="70"/>
      <c r="J33" s="65" t="n">
        <v>6608.2</v>
      </c>
      <c r="K33" s="65" t="n">
        <f aca="false">J33/G33*100</f>
        <v>63479.3467819405</v>
      </c>
      <c r="L33" s="65"/>
    </row>
    <row r="34" customFormat="false" ht="17.35" hidden="false" customHeight="false" outlineLevel="0" collapsed="false">
      <c r="B34" s="4"/>
      <c r="C34" s="4"/>
      <c r="D34" s="4"/>
      <c r="E34" s="4"/>
      <c r="F34" s="4" t="s">
        <v>56</v>
      </c>
      <c r="G34" s="4"/>
      <c r="H34" s="4"/>
      <c r="I34" s="4"/>
      <c r="J34" s="4"/>
      <c r="K34" s="4"/>
      <c r="L34" s="4"/>
    </row>
    <row r="35" customFormat="false" ht="36.75" hidden="false" customHeight="true" outlineLevel="0" collapsed="false">
      <c r="B35" s="15" t="s">
        <v>4</v>
      </c>
      <c r="C35" s="15"/>
      <c r="D35" s="15"/>
      <c r="E35" s="15"/>
      <c r="F35" s="15" t="s">
        <v>57</v>
      </c>
      <c r="G35" s="15" t="s">
        <v>5</v>
      </c>
      <c r="H35" s="15" t="s">
        <v>6</v>
      </c>
      <c r="I35" s="15" t="s">
        <v>7</v>
      </c>
      <c r="J35" s="15" t="s">
        <v>34</v>
      </c>
      <c r="K35" s="34" t="s">
        <v>9</v>
      </c>
      <c r="L35" s="15" t="s">
        <v>9</v>
      </c>
    </row>
    <row r="36" customFormat="false" ht="12.8" hidden="false" customHeight="false" outlineLevel="0" collapsed="false">
      <c r="A36" s="16"/>
      <c r="B36" s="78" t="n">
        <v>1</v>
      </c>
      <c r="C36" s="78"/>
      <c r="D36" s="78"/>
      <c r="E36" s="78"/>
      <c r="F36" s="78" t="s">
        <v>57</v>
      </c>
      <c r="G36" s="78" t="n">
        <v>2</v>
      </c>
      <c r="H36" s="78" t="n">
        <v>3</v>
      </c>
      <c r="I36" s="78" t="n">
        <v>4</v>
      </c>
      <c r="J36" s="78" t="n">
        <v>5</v>
      </c>
      <c r="K36" s="78" t="s">
        <v>10</v>
      </c>
      <c r="L36" s="78" t="s">
        <v>11</v>
      </c>
    </row>
    <row r="37" customFormat="false" ht="13.8" hidden="false" customHeight="false" outlineLevel="0" collapsed="false">
      <c r="A37" s="77"/>
      <c r="B37" s="75"/>
      <c r="C37" s="75"/>
      <c r="D37" s="75"/>
      <c r="E37" s="75"/>
      <c r="F37" s="75" t="s">
        <v>58</v>
      </c>
      <c r="G37" s="79" t="n">
        <f aca="false">G38+G84</f>
        <v>7395922.7</v>
      </c>
      <c r="H37" s="63" t="n">
        <f aca="false">H38+H84</f>
        <v>16581788</v>
      </c>
      <c r="I37" s="63" t="n">
        <f aca="false">I38+I84</f>
        <v>16581788</v>
      </c>
      <c r="J37" s="64" t="n">
        <f aca="false">J38+J84</f>
        <v>7829285.22</v>
      </c>
      <c r="K37" s="64" t="n">
        <f aca="false">J37/G37*100</f>
        <v>105.859478763887</v>
      </c>
      <c r="L37" s="64" t="n">
        <f aca="false">J37/I37*100</f>
        <v>47.2161700535551</v>
      </c>
    </row>
    <row r="38" customFormat="false" ht="13.8" hidden="false" customHeight="false" outlineLevel="0" collapsed="false">
      <c r="A38" s="60"/>
      <c r="B38" s="75" t="n">
        <v>3</v>
      </c>
      <c r="C38" s="75"/>
      <c r="D38" s="75"/>
      <c r="E38" s="75"/>
      <c r="F38" s="75" t="s">
        <v>59</v>
      </c>
      <c r="G38" s="62" t="n">
        <f aca="false">G39+G47+G79</f>
        <v>7257661.66</v>
      </c>
      <c r="H38" s="63" t="n">
        <f aca="false">H39+H47+H79</f>
        <v>16008516</v>
      </c>
      <c r="I38" s="63" t="n">
        <f aca="false">I39+I47+I79</f>
        <v>16008516</v>
      </c>
      <c r="J38" s="64" t="n">
        <f aca="false">J39+J47+J79</f>
        <v>7698670.34</v>
      </c>
      <c r="K38" s="64" t="n">
        <f aca="false">J38/G38*100</f>
        <v>106.076456862554</v>
      </c>
      <c r="L38" s="64" t="n">
        <f aca="false">J38/I38*100</f>
        <v>48.0910931406759</v>
      </c>
    </row>
    <row r="39" customFormat="false" ht="13.8" hidden="false" customHeight="false" outlineLevel="0" collapsed="false">
      <c r="A39" s="60"/>
      <c r="B39" s="75"/>
      <c r="C39" s="75" t="n">
        <v>31</v>
      </c>
      <c r="D39" s="75"/>
      <c r="E39" s="75"/>
      <c r="F39" s="75" t="s">
        <v>60</v>
      </c>
      <c r="G39" s="62" t="n">
        <f aca="false">G40+G43+G45</f>
        <v>5460049.18</v>
      </c>
      <c r="H39" s="63" t="n">
        <v>11768231</v>
      </c>
      <c r="I39" s="63" t="n">
        <v>11768231</v>
      </c>
      <c r="J39" s="64" t="n">
        <f aca="false">J40+J43+J45</f>
        <v>5852189.14</v>
      </c>
      <c r="K39" s="64" t="n">
        <f aca="false">J39/G39*100</f>
        <v>107.181985858963</v>
      </c>
      <c r="L39" s="64" t="n">
        <f aca="false">J39/I39*100</f>
        <v>49.7287072288095</v>
      </c>
    </row>
    <row r="40" customFormat="false" ht="13.8" hidden="false" customHeight="false" outlineLevel="0" collapsed="false">
      <c r="B40" s="80"/>
      <c r="C40" s="80"/>
      <c r="D40" s="80" t="n">
        <v>311</v>
      </c>
      <c r="E40" s="80"/>
      <c r="F40" s="80" t="s">
        <v>61</v>
      </c>
      <c r="G40" s="69" t="n">
        <f aca="false">G41+G42</f>
        <v>4639596.6</v>
      </c>
      <c r="H40" s="70"/>
      <c r="I40" s="70"/>
      <c r="J40" s="65" t="n">
        <f aca="false">J41+J42</f>
        <v>4932678.9</v>
      </c>
      <c r="K40" s="65" t="n">
        <f aca="false">J40/G40*100</f>
        <v>106.316978075206</v>
      </c>
      <c r="L40" s="65"/>
    </row>
    <row r="41" s="60" customFormat="true" ht="13.8" hidden="false" customHeight="false" outlineLevel="0" collapsed="false">
      <c r="A41" s="1"/>
      <c r="B41" s="80"/>
      <c r="C41" s="80"/>
      <c r="D41" s="80"/>
      <c r="E41" s="80" t="n">
        <v>3111</v>
      </c>
      <c r="F41" s="80" t="s">
        <v>62</v>
      </c>
      <c r="G41" s="69" t="n">
        <v>4198776.49</v>
      </c>
      <c r="H41" s="70"/>
      <c r="I41" s="70"/>
      <c r="J41" s="65" t="n">
        <v>4510213.17</v>
      </c>
      <c r="K41" s="65" t="n">
        <f aca="false">J41/G41*100</f>
        <v>107.417319801179</v>
      </c>
      <c r="L41" s="65"/>
    </row>
    <row r="42" customFormat="false" ht="13.8" hidden="false" customHeight="false" outlineLevel="0" collapsed="false">
      <c r="B42" s="80"/>
      <c r="C42" s="80"/>
      <c r="D42" s="80"/>
      <c r="E42" s="80" t="n">
        <v>3113</v>
      </c>
      <c r="F42" s="81" t="s">
        <v>63</v>
      </c>
      <c r="G42" s="69" t="n">
        <v>440820.11</v>
      </c>
      <c r="H42" s="70"/>
      <c r="I42" s="70"/>
      <c r="J42" s="65" t="n">
        <v>422465.73</v>
      </c>
      <c r="K42" s="65" t="n">
        <f aca="false">J42/G42*100</f>
        <v>95.8363106438134</v>
      </c>
      <c r="L42" s="65"/>
    </row>
    <row r="43" customFormat="false" ht="13.8" hidden="false" customHeight="false" outlineLevel="0" collapsed="false">
      <c r="B43" s="80"/>
      <c r="C43" s="80"/>
      <c r="D43" s="80" t="n">
        <v>312</v>
      </c>
      <c r="E43" s="80"/>
      <c r="F43" s="82" t="s">
        <v>64</v>
      </c>
      <c r="G43" s="69" t="n">
        <f aca="false">G44</f>
        <v>149922.48</v>
      </c>
      <c r="H43" s="70"/>
      <c r="I43" s="70"/>
      <c r="J43" s="65" t="n">
        <f aca="false">J44</f>
        <v>160697.62</v>
      </c>
      <c r="K43" s="65" t="n">
        <f aca="false">J43/G43*100</f>
        <v>107.187140981126</v>
      </c>
      <c r="L43" s="65"/>
    </row>
    <row r="44" customFormat="false" ht="13.8" hidden="false" customHeight="false" outlineLevel="0" collapsed="false">
      <c r="B44" s="80"/>
      <c r="C44" s="80"/>
      <c r="D44" s="80"/>
      <c r="E44" s="80" t="n">
        <v>3121</v>
      </c>
      <c r="F44" s="81" t="s">
        <v>64</v>
      </c>
      <c r="G44" s="69" t="n">
        <v>149922.48</v>
      </c>
      <c r="H44" s="70"/>
      <c r="I44" s="70"/>
      <c r="J44" s="65" t="n">
        <v>160697.62</v>
      </c>
      <c r="K44" s="65" t="n">
        <f aca="false">J44/G44*100</f>
        <v>107.187140981126</v>
      </c>
      <c r="L44" s="65"/>
    </row>
    <row r="45" customFormat="false" ht="13.8" hidden="false" customHeight="false" outlineLevel="0" collapsed="false">
      <c r="B45" s="80"/>
      <c r="C45" s="80"/>
      <c r="D45" s="80" t="n">
        <v>313</v>
      </c>
      <c r="E45" s="80"/>
      <c r="F45" s="82" t="s">
        <v>65</v>
      </c>
      <c r="G45" s="69" t="n">
        <f aca="false">G46</f>
        <v>670530.1</v>
      </c>
      <c r="H45" s="70"/>
      <c r="I45" s="70"/>
      <c r="J45" s="65" t="n">
        <f aca="false">J46</f>
        <v>758812.62</v>
      </c>
      <c r="K45" s="65" t="n">
        <f aca="false">J45/G45*100</f>
        <v>113.166078599604</v>
      </c>
      <c r="L45" s="65"/>
    </row>
    <row r="46" customFormat="false" ht="13.8" hidden="false" customHeight="false" outlineLevel="0" collapsed="false">
      <c r="B46" s="80"/>
      <c r="C46" s="80"/>
      <c r="D46" s="80"/>
      <c r="E46" s="80" t="n">
        <v>3132</v>
      </c>
      <c r="F46" s="81" t="s">
        <v>66</v>
      </c>
      <c r="G46" s="69" t="n">
        <v>670530.1</v>
      </c>
      <c r="H46" s="70"/>
      <c r="I46" s="70"/>
      <c r="J46" s="65" t="n">
        <v>758812.62</v>
      </c>
      <c r="K46" s="65" t="n">
        <f aca="false">J46/G46*100</f>
        <v>113.166078599604</v>
      </c>
      <c r="L46" s="65"/>
    </row>
    <row r="47" customFormat="false" ht="13.8" hidden="false" customHeight="false" outlineLevel="0" collapsed="false">
      <c r="A47" s="60"/>
      <c r="B47" s="83"/>
      <c r="C47" s="83" t="n">
        <v>32</v>
      </c>
      <c r="D47" s="84"/>
      <c r="E47" s="84"/>
      <c r="F47" s="83" t="s">
        <v>67</v>
      </c>
      <c r="G47" s="62" t="n">
        <f aca="false">G48+G53+G60+G69+G71</f>
        <v>1785196.04</v>
      </c>
      <c r="H47" s="63" t="n">
        <v>4218285</v>
      </c>
      <c r="I47" s="63" t="n">
        <v>4218285</v>
      </c>
      <c r="J47" s="64" t="n">
        <f aca="false">J48+J53+J60+J69+J71</f>
        <v>1843759.64</v>
      </c>
      <c r="K47" s="64" t="n">
        <f aca="false">J47/G47*100</f>
        <v>103.280513662802</v>
      </c>
      <c r="L47" s="64" t="n">
        <f aca="false">J47/I47*100</f>
        <v>43.7087498829501</v>
      </c>
    </row>
    <row r="48" customFormat="false" ht="13.8" hidden="false" customHeight="false" outlineLevel="0" collapsed="false">
      <c r="B48" s="80"/>
      <c r="C48" s="80"/>
      <c r="D48" s="80" t="n">
        <v>321</v>
      </c>
      <c r="E48" s="80"/>
      <c r="F48" s="80" t="s">
        <v>68</v>
      </c>
      <c r="G48" s="69" t="n">
        <f aca="false">G49+G50+G51+G52</f>
        <v>98774.9</v>
      </c>
      <c r="H48" s="70"/>
      <c r="I48" s="70"/>
      <c r="J48" s="65" t="n">
        <f aca="false">J49+J50+J51</f>
        <v>113558.9</v>
      </c>
      <c r="K48" s="64" t="n">
        <f aca="false">J48/G48*100</f>
        <v>114.967365190954</v>
      </c>
      <c r="L48" s="64"/>
    </row>
    <row r="49" customFormat="false" ht="13.8" hidden="false" customHeight="false" outlineLevel="0" collapsed="false">
      <c r="B49" s="80"/>
      <c r="C49" s="83"/>
      <c r="D49" s="80"/>
      <c r="E49" s="80" t="n">
        <v>3211</v>
      </c>
      <c r="F49" s="85" t="s">
        <v>69</v>
      </c>
      <c r="G49" s="69" t="n">
        <v>1229.91</v>
      </c>
      <c r="H49" s="70"/>
      <c r="I49" s="70"/>
      <c r="J49" s="65" t="n">
        <v>1178.43</v>
      </c>
      <c r="K49" s="65" t="n">
        <f aca="false">J49/G49*100</f>
        <v>95.8143278776496</v>
      </c>
      <c r="L49" s="65"/>
    </row>
    <row r="50" customFormat="false" ht="13.8" hidden="false" customHeight="false" outlineLevel="0" collapsed="false">
      <c r="B50" s="80"/>
      <c r="C50" s="83"/>
      <c r="D50" s="86"/>
      <c r="E50" s="86" t="n">
        <v>3212</v>
      </c>
      <c r="F50" s="81" t="s">
        <v>70</v>
      </c>
      <c r="G50" s="69" t="n">
        <v>92295.41</v>
      </c>
      <c r="H50" s="70"/>
      <c r="I50" s="70"/>
      <c r="J50" s="65" t="n">
        <v>108401.87</v>
      </c>
      <c r="K50" s="65" t="n">
        <f aca="false">J50/G50*100</f>
        <v>117.450986999245</v>
      </c>
      <c r="L50" s="65"/>
    </row>
    <row r="51" customFormat="false" ht="13.8" hidden="false" customHeight="false" outlineLevel="0" collapsed="false">
      <c r="B51" s="80"/>
      <c r="C51" s="80"/>
      <c r="D51" s="86"/>
      <c r="E51" s="86" t="n">
        <v>3213</v>
      </c>
      <c r="F51" s="81" t="s">
        <v>71</v>
      </c>
      <c r="G51" s="69" t="n">
        <v>5224.69</v>
      </c>
      <c r="H51" s="70"/>
      <c r="I51" s="70"/>
      <c r="J51" s="65" t="n">
        <v>3978.6</v>
      </c>
      <c r="K51" s="65" t="n">
        <f aca="false">J51/G51*100</f>
        <v>76.1499725342556</v>
      </c>
      <c r="L51" s="65"/>
    </row>
    <row r="52" customFormat="false" ht="13.8" hidden="false" customHeight="false" outlineLevel="0" collapsed="false">
      <c r="B52" s="80"/>
      <c r="C52" s="80"/>
      <c r="D52" s="86"/>
      <c r="E52" s="86" t="n">
        <v>3214</v>
      </c>
      <c r="F52" s="81" t="s">
        <v>72</v>
      </c>
      <c r="G52" s="69" t="n">
        <v>24.89</v>
      </c>
      <c r="H52" s="70"/>
      <c r="I52" s="70"/>
      <c r="J52" s="65"/>
      <c r="K52" s="65"/>
      <c r="L52" s="65"/>
    </row>
    <row r="53" customFormat="false" ht="13.8" hidden="false" customHeight="false" outlineLevel="0" collapsed="false">
      <c r="B53" s="80"/>
      <c r="C53" s="80"/>
      <c r="D53" s="86" t="n">
        <v>322</v>
      </c>
      <c r="E53" s="86"/>
      <c r="F53" s="82" t="s">
        <v>73</v>
      </c>
      <c r="G53" s="69" t="n">
        <f aca="false">SUM(G54:G59)</f>
        <v>324170.04</v>
      </c>
      <c r="H53" s="70"/>
      <c r="I53" s="70"/>
      <c r="J53" s="65" t="n">
        <f aca="false">J54+J55+J56+J57+J58+J59</f>
        <v>300853.87</v>
      </c>
      <c r="K53" s="65" t="n">
        <f aca="false">J53/G53*100</f>
        <v>92.8074260039577</v>
      </c>
      <c r="L53" s="65"/>
    </row>
    <row r="54" customFormat="false" ht="13.8" hidden="false" customHeight="false" outlineLevel="0" collapsed="false">
      <c r="B54" s="80"/>
      <c r="C54" s="80"/>
      <c r="D54" s="86"/>
      <c r="E54" s="86" t="n">
        <v>3221</v>
      </c>
      <c r="F54" s="81" t="s">
        <v>74</v>
      </c>
      <c r="G54" s="69" t="n">
        <v>39133.84</v>
      </c>
      <c r="H54" s="70"/>
      <c r="I54" s="70"/>
      <c r="J54" s="65" t="n">
        <v>31001.81</v>
      </c>
      <c r="K54" s="65" t="n">
        <f aca="false">J54/G54*100</f>
        <v>79.2199538813467</v>
      </c>
      <c r="L54" s="65"/>
    </row>
    <row r="55" customFormat="false" ht="13.8" hidden="false" customHeight="false" outlineLevel="0" collapsed="false">
      <c r="B55" s="80"/>
      <c r="C55" s="80"/>
      <c r="D55" s="86"/>
      <c r="E55" s="86" t="n">
        <v>3222</v>
      </c>
      <c r="F55" s="81" t="s">
        <v>75</v>
      </c>
      <c r="G55" s="69" t="n">
        <v>71907</v>
      </c>
      <c r="H55" s="70"/>
      <c r="I55" s="70"/>
      <c r="J55" s="65" t="n">
        <v>84180.14</v>
      </c>
      <c r="K55" s="65" t="n">
        <f aca="false">J55/G55*100</f>
        <v>117.06807404008</v>
      </c>
      <c r="L55" s="65"/>
    </row>
    <row r="56" customFormat="false" ht="13.8" hidden="false" customHeight="false" outlineLevel="0" collapsed="false">
      <c r="B56" s="80"/>
      <c r="C56" s="80"/>
      <c r="D56" s="86"/>
      <c r="E56" s="86" t="n">
        <v>3223</v>
      </c>
      <c r="F56" s="81" t="s">
        <v>76</v>
      </c>
      <c r="G56" s="69" t="n">
        <v>169800.61</v>
      </c>
      <c r="H56" s="70"/>
      <c r="I56" s="70"/>
      <c r="J56" s="65" t="n">
        <v>155886.59</v>
      </c>
      <c r="K56" s="65" t="n">
        <f aca="false">J56/G56*100</f>
        <v>91.8056713694963</v>
      </c>
      <c r="L56" s="65"/>
    </row>
    <row r="57" customFormat="false" ht="13.8" hidden="false" customHeight="false" outlineLevel="0" collapsed="false">
      <c r="B57" s="80"/>
      <c r="C57" s="80"/>
      <c r="D57" s="86"/>
      <c r="E57" s="86" t="n">
        <v>3224</v>
      </c>
      <c r="F57" s="81" t="s">
        <v>77</v>
      </c>
      <c r="G57" s="69" t="n">
        <v>27764.56</v>
      </c>
      <c r="H57" s="70"/>
      <c r="I57" s="70"/>
      <c r="J57" s="65" t="n">
        <v>20403.85</v>
      </c>
      <c r="K57" s="65" t="n">
        <f aca="false">J57/G57*100</f>
        <v>73.4888289243554</v>
      </c>
      <c r="L57" s="65"/>
    </row>
    <row r="58" customFormat="false" ht="13.8" hidden="false" customHeight="false" outlineLevel="0" collapsed="false">
      <c r="B58" s="80"/>
      <c r="C58" s="80"/>
      <c r="D58" s="86"/>
      <c r="E58" s="86" t="n">
        <v>3225</v>
      </c>
      <c r="F58" s="81" t="s">
        <v>78</v>
      </c>
      <c r="G58" s="69" t="n">
        <v>13649.05</v>
      </c>
      <c r="H58" s="70"/>
      <c r="I58" s="70"/>
      <c r="J58" s="65" t="n">
        <v>8502.03</v>
      </c>
      <c r="K58" s="65" t="n">
        <f aca="false">J58/G58*100</f>
        <v>62.2902692861408</v>
      </c>
      <c r="L58" s="65"/>
    </row>
    <row r="59" customFormat="false" ht="13.8" hidden="false" customHeight="false" outlineLevel="0" collapsed="false">
      <c r="B59" s="80"/>
      <c r="C59" s="80"/>
      <c r="D59" s="86"/>
      <c r="E59" s="86" t="n">
        <v>3227</v>
      </c>
      <c r="F59" s="81" t="s">
        <v>79</v>
      </c>
      <c r="G59" s="69" t="n">
        <v>1914.98</v>
      </c>
      <c r="H59" s="70"/>
      <c r="I59" s="70"/>
      <c r="J59" s="65" t="n">
        <v>879.45</v>
      </c>
      <c r="K59" s="65" t="n">
        <f aca="false">J59/G59*100</f>
        <v>45.9247616163093</v>
      </c>
      <c r="L59" s="65"/>
    </row>
    <row r="60" customFormat="false" ht="13.8" hidden="false" customHeight="false" outlineLevel="0" collapsed="false">
      <c r="B60" s="80"/>
      <c r="C60" s="80"/>
      <c r="D60" s="86" t="n">
        <v>323</v>
      </c>
      <c r="E60" s="86"/>
      <c r="F60" s="82" t="s">
        <v>80</v>
      </c>
      <c r="G60" s="69" t="n">
        <f aca="false">SUM(G61:G68)</f>
        <v>420359.52</v>
      </c>
      <c r="H60" s="70"/>
      <c r="I60" s="70"/>
      <c r="J60" s="65" t="n">
        <f aca="false">SUM(J61:J68)</f>
        <v>480038.29</v>
      </c>
      <c r="K60" s="65" t="n">
        <f aca="false">J60/G60*100</f>
        <v>114.197078253396</v>
      </c>
      <c r="L60" s="65"/>
    </row>
    <row r="61" customFormat="false" ht="13.8" hidden="false" customHeight="false" outlineLevel="0" collapsed="false">
      <c r="B61" s="80"/>
      <c r="C61" s="80"/>
      <c r="D61" s="86"/>
      <c r="E61" s="81" t="n">
        <v>3231</v>
      </c>
      <c r="F61" s="81" t="s">
        <v>81</v>
      </c>
      <c r="G61" s="69" t="n">
        <v>13299.84</v>
      </c>
      <c r="H61" s="70"/>
      <c r="I61" s="70"/>
      <c r="J61" s="65" t="n">
        <v>15038.27</v>
      </c>
      <c r="K61" s="65" t="n">
        <f aca="false">J61/G61*100</f>
        <v>113.071059501468</v>
      </c>
      <c r="L61" s="65"/>
    </row>
    <row r="62" customFormat="false" ht="13.8" hidden="false" customHeight="false" outlineLevel="0" collapsed="false">
      <c r="B62" s="80"/>
      <c r="C62" s="80"/>
      <c r="D62" s="86"/>
      <c r="E62" s="81" t="n">
        <v>3232</v>
      </c>
      <c r="F62" s="81" t="s">
        <v>82</v>
      </c>
      <c r="G62" s="69" t="n">
        <v>79751.97</v>
      </c>
      <c r="H62" s="70"/>
      <c r="I62" s="70"/>
      <c r="J62" s="65" t="n">
        <v>71334.06</v>
      </c>
      <c r="K62" s="65" t="n">
        <f aca="false">J62/G62*100</f>
        <v>89.4448876936833</v>
      </c>
      <c r="L62" s="65"/>
    </row>
    <row r="63" customFormat="false" ht="13.8" hidden="false" customHeight="false" outlineLevel="0" collapsed="false">
      <c r="B63" s="80"/>
      <c r="C63" s="80"/>
      <c r="D63" s="86"/>
      <c r="E63" s="81" t="n">
        <v>3234</v>
      </c>
      <c r="F63" s="81" t="s">
        <v>83</v>
      </c>
      <c r="G63" s="69" t="n">
        <v>54435.5</v>
      </c>
      <c r="H63" s="70"/>
      <c r="I63" s="70"/>
      <c r="J63" s="65" t="n">
        <v>59354.13</v>
      </c>
      <c r="K63" s="65" t="n">
        <f aca="false">J63/G63*100</f>
        <v>109.035702804236</v>
      </c>
      <c r="L63" s="65"/>
    </row>
    <row r="64" customFormat="false" ht="13.8" hidden="false" customHeight="false" outlineLevel="0" collapsed="false">
      <c r="B64" s="80"/>
      <c r="C64" s="80"/>
      <c r="D64" s="86"/>
      <c r="E64" s="81" t="n">
        <v>3235</v>
      </c>
      <c r="F64" s="81" t="s">
        <v>84</v>
      </c>
      <c r="G64" s="69" t="n">
        <v>8301.61</v>
      </c>
      <c r="H64" s="70"/>
      <c r="I64" s="70"/>
      <c r="J64" s="65" t="n">
        <v>31112.36</v>
      </c>
      <c r="K64" s="65" t="n">
        <f aca="false">J64/G64*100</f>
        <v>374.775013521474</v>
      </c>
      <c r="L64" s="65"/>
    </row>
    <row r="65" customFormat="false" ht="13.8" hidden="false" customHeight="false" outlineLevel="0" collapsed="false">
      <c r="B65" s="80"/>
      <c r="C65" s="80"/>
      <c r="D65" s="86"/>
      <c r="E65" s="81" t="n">
        <v>3236</v>
      </c>
      <c r="F65" s="81" t="s">
        <v>85</v>
      </c>
      <c r="G65" s="69" t="n">
        <v>64606.45</v>
      </c>
      <c r="H65" s="70"/>
      <c r="I65" s="70"/>
      <c r="J65" s="65" t="n">
        <v>59976.23</v>
      </c>
      <c r="K65" s="65" t="n">
        <f aca="false">J65/G65*100</f>
        <v>92.8331923515377</v>
      </c>
      <c r="L65" s="65"/>
    </row>
    <row r="66" customFormat="false" ht="13.8" hidden="false" customHeight="false" outlineLevel="0" collapsed="false">
      <c r="B66" s="80"/>
      <c r="C66" s="80"/>
      <c r="D66" s="86"/>
      <c r="E66" s="81" t="n">
        <v>3237</v>
      </c>
      <c r="F66" s="81" t="s">
        <v>86</v>
      </c>
      <c r="G66" s="69" t="n">
        <v>124301.28</v>
      </c>
      <c r="H66" s="70"/>
      <c r="I66" s="70"/>
      <c r="J66" s="65" t="n">
        <v>143475.68</v>
      </c>
      <c r="K66" s="65" t="n">
        <f aca="false">J66/G66*100</f>
        <v>115.425746219186</v>
      </c>
      <c r="L66" s="65"/>
    </row>
    <row r="67" customFormat="false" ht="13.8" hidden="false" customHeight="false" outlineLevel="0" collapsed="false">
      <c r="B67" s="80"/>
      <c r="C67" s="80"/>
      <c r="D67" s="86"/>
      <c r="E67" s="86" t="n">
        <v>3238</v>
      </c>
      <c r="F67" s="81" t="s">
        <v>87</v>
      </c>
      <c r="G67" s="69" t="n">
        <v>71887.32</v>
      </c>
      <c r="H67" s="70"/>
      <c r="I67" s="70"/>
      <c r="J67" s="65" t="n">
        <v>96256.28</v>
      </c>
      <c r="K67" s="65" t="n">
        <f aca="false">J67/G67*100</f>
        <v>133.898829445861</v>
      </c>
      <c r="L67" s="65"/>
    </row>
    <row r="68" customFormat="false" ht="13.8" hidden="false" customHeight="false" outlineLevel="0" collapsed="false">
      <c r="B68" s="80"/>
      <c r="C68" s="80"/>
      <c r="D68" s="86"/>
      <c r="E68" s="86" t="n">
        <v>3239</v>
      </c>
      <c r="F68" s="81" t="s">
        <v>88</v>
      </c>
      <c r="G68" s="69" t="n">
        <v>3775.55</v>
      </c>
      <c r="H68" s="70"/>
      <c r="I68" s="70"/>
      <c r="J68" s="65" t="n">
        <v>3491.28</v>
      </c>
      <c r="K68" s="65" t="n">
        <f aca="false">J68/G68*100</f>
        <v>92.4707658486843</v>
      </c>
      <c r="L68" s="65"/>
    </row>
    <row r="69" customFormat="false" ht="19.25" hidden="false" customHeight="false" outlineLevel="0" collapsed="false">
      <c r="B69" s="80"/>
      <c r="C69" s="80"/>
      <c r="D69" s="86" t="n">
        <v>325</v>
      </c>
      <c r="E69" s="86"/>
      <c r="F69" s="82" t="s">
        <v>89</v>
      </c>
      <c r="G69" s="69" t="n">
        <f aca="false">G70</f>
        <v>836623.67</v>
      </c>
      <c r="H69" s="70"/>
      <c r="I69" s="70"/>
      <c r="J69" s="65" t="n">
        <f aca="false">J70</f>
        <v>836428.69</v>
      </c>
      <c r="K69" s="65" t="n">
        <f aca="false">J69/G69*100</f>
        <v>99.9766944198459</v>
      </c>
      <c r="L69" s="65"/>
    </row>
    <row r="70" customFormat="false" ht="19.25" hidden="false" customHeight="false" outlineLevel="0" collapsed="false">
      <c r="B70" s="80"/>
      <c r="C70" s="80"/>
      <c r="D70" s="86"/>
      <c r="E70" s="86" t="n">
        <v>3251</v>
      </c>
      <c r="F70" s="81" t="s">
        <v>90</v>
      </c>
      <c r="G70" s="69" t="n">
        <v>836623.67</v>
      </c>
      <c r="H70" s="70"/>
      <c r="I70" s="70"/>
      <c r="J70" s="65" t="n">
        <v>836428.69</v>
      </c>
      <c r="K70" s="65" t="n">
        <f aca="false">J70/G70*100</f>
        <v>99.9766944198459</v>
      </c>
      <c r="L70" s="65"/>
    </row>
    <row r="71" customFormat="false" ht="13.8" hidden="false" customHeight="false" outlineLevel="0" collapsed="false">
      <c r="B71" s="80"/>
      <c r="C71" s="80"/>
      <c r="D71" s="86" t="n">
        <v>329</v>
      </c>
      <c r="E71" s="86"/>
      <c r="F71" s="82" t="s">
        <v>91</v>
      </c>
      <c r="G71" s="69" t="n">
        <f aca="false">SUM(G72:G78)</f>
        <v>105267.91</v>
      </c>
      <c r="H71" s="70"/>
      <c r="I71" s="70"/>
      <c r="J71" s="65" t="n">
        <f aca="false">SUM(J72:J77)</f>
        <v>112879.89</v>
      </c>
      <c r="K71" s="65" t="n">
        <f aca="false">J71/G71*100</f>
        <v>107.231054554042</v>
      </c>
      <c r="L71" s="65"/>
    </row>
    <row r="72" customFormat="false" ht="16.65" hidden="false" customHeight="true" outlineLevel="0" collapsed="false">
      <c r="B72" s="80"/>
      <c r="C72" s="80"/>
      <c r="D72" s="86"/>
      <c r="E72" s="86" t="n">
        <v>3291</v>
      </c>
      <c r="F72" s="81" t="s">
        <v>92</v>
      </c>
      <c r="G72" s="69" t="n">
        <v>5848.28</v>
      </c>
      <c r="H72" s="70"/>
      <c r="I72" s="70"/>
      <c r="J72" s="65" t="n">
        <v>10131.32</v>
      </c>
      <c r="K72" s="65" t="n">
        <f aca="false">J72/G72*100</f>
        <v>173.235891578379</v>
      </c>
      <c r="L72" s="65"/>
    </row>
    <row r="73" s="60" customFormat="true" ht="13.8" hidden="false" customHeight="false" outlineLevel="0" collapsed="false">
      <c r="A73" s="1"/>
      <c r="B73" s="80"/>
      <c r="C73" s="80"/>
      <c r="D73" s="86"/>
      <c r="E73" s="86" t="n">
        <v>3292</v>
      </c>
      <c r="F73" s="81" t="s">
        <v>93</v>
      </c>
      <c r="G73" s="69" t="n">
        <v>72826.48</v>
      </c>
      <c r="H73" s="70"/>
      <c r="I73" s="70"/>
      <c r="J73" s="65" t="n">
        <v>75042.26</v>
      </c>
      <c r="K73" s="65" t="n">
        <f aca="false">J73/G73*100</f>
        <v>103.042547161417</v>
      </c>
      <c r="L73" s="65"/>
    </row>
    <row r="74" customFormat="false" ht="13.8" hidden="false" customHeight="false" outlineLevel="0" collapsed="false">
      <c r="B74" s="80"/>
      <c r="C74" s="80"/>
      <c r="D74" s="86"/>
      <c r="E74" s="86" t="n">
        <v>3293</v>
      </c>
      <c r="F74" s="81" t="s">
        <v>94</v>
      </c>
      <c r="G74" s="69"/>
      <c r="H74" s="70"/>
      <c r="I74" s="70"/>
      <c r="J74" s="65" t="n">
        <v>2675</v>
      </c>
      <c r="K74" s="65"/>
      <c r="L74" s="65"/>
    </row>
    <row r="75" customFormat="false" ht="13.8" hidden="false" customHeight="false" outlineLevel="0" collapsed="false">
      <c r="B75" s="80"/>
      <c r="C75" s="80"/>
      <c r="D75" s="86"/>
      <c r="E75" s="86" t="n">
        <v>3294</v>
      </c>
      <c r="F75" s="81" t="s">
        <v>95</v>
      </c>
      <c r="G75" s="69" t="n">
        <v>1622.58</v>
      </c>
      <c r="H75" s="70"/>
      <c r="I75" s="70"/>
      <c r="J75" s="65" t="n">
        <v>1731.2</v>
      </c>
      <c r="K75" s="65" t="n">
        <f aca="false">J75/G75*100</f>
        <v>106.694277015617</v>
      </c>
      <c r="L75" s="65"/>
    </row>
    <row r="76" customFormat="false" ht="13.8" hidden="false" customHeight="false" outlineLevel="0" collapsed="false">
      <c r="B76" s="80"/>
      <c r="C76" s="80"/>
      <c r="D76" s="86"/>
      <c r="E76" s="86" t="n">
        <v>3295</v>
      </c>
      <c r="F76" s="81" t="s">
        <v>96</v>
      </c>
      <c r="G76" s="69" t="n">
        <v>19571.46</v>
      </c>
      <c r="H76" s="70"/>
      <c r="I76" s="70"/>
      <c r="J76" s="65" t="n">
        <v>23275.77</v>
      </c>
      <c r="K76" s="65" t="n">
        <f aca="false">J76/G76*100</f>
        <v>118.927100992977</v>
      </c>
      <c r="L76" s="65"/>
    </row>
    <row r="77" customFormat="false" ht="13.8" hidden="false" customHeight="false" outlineLevel="0" collapsed="false">
      <c r="B77" s="80"/>
      <c r="C77" s="80"/>
      <c r="D77" s="86"/>
      <c r="E77" s="86" t="n">
        <v>3296</v>
      </c>
      <c r="F77" s="81" t="s">
        <v>97</v>
      </c>
      <c r="G77" s="69" t="n">
        <v>5399.08</v>
      </c>
      <c r="H77" s="70"/>
      <c r="I77" s="70"/>
      <c r="J77" s="65" t="n">
        <v>24.34</v>
      </c>
      <c r="K77" s="65" t="n">
        <f aca="false">J77/G77*100</f>
        <v>0.45081754669314</v>
      </c>
      <c r="L77" s="65"/>
    </row>
    <row r="78" s="60" customFormat="true" ht="13.8" hidden="false" customHeight="false" outlineLevel="0" collapsed="false">
      <c r="A78" s="1"/>
      <c r="B78" s="80"/>
      <c r="C78" s="80"/>
      <c r="D78" s="86"/>
      <c r="E78" s="86" t="n">
        <v>3299</v>
      </c>
      <c r="F78" s="81" t="s">
        <v>91</v>
      </c>
      <c r="G78" s="69" t="n">
        <v>0.03</v>
      </c>
      <c r="H78" s="70"/>
      <c r="I78" s="70"/>
      <c r="J78" s="65"/>
      <c r="K78" s="65"/>
      <c r="L78" s="65"/>
    </row>
    <row r="79" s="60" customFormat="true" ht="13.8" hidden="false" customHeight="false" outlineLevel="0" collapsed="false">
      <c r="B79" s="83"/>
      <c r="C79" s="83" t="n">
        <v>34</v>
      </c>
      <c r="D79" s="84"/>
      <c r="E79" s="84"/>
      <c r="F79" s="87" t="s">
        <v>98</v>
      </c>
      <c r="G79" s="62" t="n">
        <f aca="false">G80</f>
        <v>12416.44</v>
      </c>
      <c r="H79" s="63" t="n">
        <v>22000</v>
      </c>
      <c r="I79" s="63" t="n">
        <v>22000</v>
      </c>
      <c r="J79" s="64" t="n">
        <f aca="false">J80</f>
        <v>2721.56</v>
      </c>
      <c r="K79" s="64" t="n">
        <f aca="false">J79/G79*100</f>
        <v>21.9190041590021</v>
      </c>
      <c r="L79" s="64" t="n">
        <f aca="false">J79/I79*100</f>
        <v>12.3707272727273</v>
      </c>
    </row>
    <row r="80" customFormat="false" ht="13.8" hidden="false" customHeight="false" outlineLevel="0" collapsed="false">
      <c r="B80" s="80"/>
      <c r="C80" s="80"/>
      <c r="D80" s="86" t="n">
        <v>343</v>
      </c>
      <c r="E80" s="86"/>
      <c r="F80" s="82" t="s">
        <v>99</v>
      </c>
      <c r="G80" s="69" t="n">
        <f aca="false">SUM(G81:G83)</f>
        <v>12416.44</v>
      </c>
      <c r="H80" s="70"/>
      <c r="I80" s="70"/>
      <c r="J80" s="65" t="n">
        <f aca="false">J81+J82</f>
        <v>2721.56</v>
      </c>
      <c r="K80" s="65" t="n">
        <f aca="false">J80/G80*100</f>
        <v>21.9190041590021</v>
      </c>
      <c r="L80" s="65"/>
    </row>
    <row r="81" customFormat="false" ht="13.8" hidden="false" customHeight="false" outlineLevel="0" collapsed="false">
      <c r="B81" s="80"/>
      <c r="C81" s="80"/>
      <c r="D81" s="86"/>
      <c r="E81" s="86" t="n">
        <v>3431</v>
      </c>
      <c r="F81" s="81" t="s">
        <v>100</v>
      </c>
      <c r="G81" s="69" t="n">
        <v>2742.75</v>
      </c>
      <c r="H81" s="70"/>
      <c r="I81" s="70"/>
      <c r="J81" s="65" t="n">
        <v>2721.45</v>
      </c>
      <c r="K81" s="65" t="n">
        <f aca="false">J81/G81*100</f>
        <v>99.2234071643424</v>
      </c>
      <c r="L81" s="65"/>
    </row>
    <row r="82" s="60" customFormat="true" ht="13.8" hidden="false" customHeight="false" outlineLevel="0" collapsed="false">
      <c r="A82" s="1"/>
      <c r="B82" s="80"/>
      <c r="C82" s="80"/>
      <c r="D82" s="86"/>
      <c r="E82" s="86" t="n">
        <v>3433</v>
      </c>
      <c r="F82" s="81" t="s">
        <v>101</v>
      </c>
      <c r="G82" s="69" t="n">
        <v>9673.42</v>
      </c>
      <c r="H82" s="70"/>
      <c r="I82" s="70"/>
      <c r="J82" s="65" t="n">
        <v>0.11</v>
      </c>
      <c r="K82" s="65" t="n">
        <f aca="false">J82/G82*100</f>
        <v>0.00113713660732192</v>
      </c>
      <c r="L82" s="65"/>
    </row>
    <row r="83" customFormat="false" ht="13.8" hidden="false" customHeight="false" outlineLevel="0" collapsed="false">
      <c r="B83" s="80"/>
      <c r="C83" s="80"/>
      <c r="D83" s="86"/>
      <c r="E83" s="86" t="n">
        <v>3434</v>
      </c>
      <c r="F83" s="81" t="s">
        <v>102</v>
      </c>
      <c r="G83" s="69" t="n">
        <v>0.27</v>
      </c>
      <c r="H83" s="70"/>
      <c r="I83" s="70"/>
      <c r="J83" s="65"/>
      <c r="K83" s="65"/>
      <c r="L83" s="65"/>
    </row>
    <row r="84" customFormat="false" ht="13.8" hidden="false" customHeight="false" outlineLevel="0" collapsed="false">
      <c r="A84" s="60"/>
      <c r="B84" s="83" t="n">
        <v>4</v>
      </c>
      <c r="C84" s="83"/>
      <c r="D84" s="83"/>
      <c r="E84" s="83"/>
      <c r="F84" s="75" t="s">
        <v>103</v>
      </c>
      <c r="G84" s="62" t="n">
        <f aca="false">G85+G88</f>
        <v>138261.04</v>
      </c>
      <c r="H84" s="63" t="n">
        <f aca="false">H85+H88+H95</f>
        <v>573272</v>
      </c>
      <c r="I84" s="63" t="n">
        <f aca="false">I85+I88+I95</f>
        <v>573272</v>
      </c>
      <c r="J84" s="64" t="n">
        <f aca="false">J85+J88</f>
        <v>130614.88</v>
      </c>
      <c r="K84" s="64" t="n">
        <f aca="false">J84/G84*100</f>
        <v>94.4697653077107</v>
      </c>
      <c r="L84" s="64" t="n">
        <f aca="false">J84/I84*100</f>
        <v>22.7841024853822</v>
      </c>
    </row>
    <row r="85" customFormat="false" ht="13.8" hidden="false" customHeight="false" outlineLevel="0" collapsed="false">
      <c r="A85" s="60"/>
      <c r="B85" s="75"/>
      <c r="C85" s="75" t="n">
        <v>41</v>
      </c>
      <c r="D85" s="75"/>
      <c r="E85" s="75"/>
      <c r="F85" s="75" t="s">
        <v>104</v>
      </c>
      <c r="G85" s="62" t="n">
        <f aca="false">G86</f>
        <v>3171.64</v>
      </c>
      <c r="H85" s="63" t="n">
        <v>3000</v>
      </c>
      <c r="I85" s="88" t="n">
        <v>3000</v>
      </c>
      <c r="J85" s="64" t="n">
        <f aca="false">J86</f>
        <v>3171.25</v>
      </c>
      <c r="K85" s="64" t="n">
        <f aca="false">J85/G85*100</f>
        <v>99.9877035224679</v>
      </c>
      <c r="L85" s="64" t="n">
        <f aca="false">J85/I85*100</f>
        <v>105.708333333333</v>
      </c>
    </row>
    <row r="86" customFormat="false" ht="13.8" hidden="false" customHeight="false" outlineLevel="0" collapsed="false">
      <c r="B86" s="85"/>
      <c r="C86" s="85"/>
      <c r="D86" s="80" t="n">
        <v>412</v>
      </c>
      <c r="E86" s="80"/>
      <c r="F86" s="82" t="s">
        <v>105</v>
      </c>
      <c r="G86" s="69" t="n">
        <f aca="false">G87</f>
        <v>3171.64</v>
      </c>
      <c r="H86" s="70"/>
      <c r="I86" s="89"/>
      <c r="J86" s="65" t="n">
        <f aca="false">J87</f>
        <v>3171.25</v>
      </c>
      <c r="K86" s="65" t="n">
        <f aca="false">J86/G86*100</f>
        <v>99.9877035224679</v>
      </c>
      <c r="L86" s="65"/>
    </row>
    <row r="87" customFormat="false" ht="13.8" hidden="false" customHeight="false" outlineLevel="0" collapsed="false">
      <c r="B87" s="85"/>
      <c r="C87" s="85"/>
      <c r="D87" s="80"/>
      <c r="E87" s="80" t="n">
        <v>4123</v>
      </c>
      <c r="F87" s="81" t="s">
        <v>106</v>
      </c>
      <c r="G87" s="69" t="n">
        <v>3171.64</v>
      </c>
      <c r="H87" s="70"/>
      <c r="I87" s="89"/>
      <c r="J87" s="65" t="n">
        <v>3171.25</v>
      </c>
      <c r="K87" s="65" t="n">
        <f aca="false">J87/G87*100</f>
        <v>99.9877035224679</v>
      </c>
      <c r="L87" s="65"/>
    </row>
    <row r="88" customFormat="false" ht="13.8" hidden="false" customHeight="false" outlineLevel="0" collapsed="false">
      <c r="A88" s="60"/>
      <c r="B88" s="75"/>
      <c r="C88" s="75" t="n">
        <v>42</v>
      </c>
      <c r="D88" s="83"/>
      <c r="E88" s="83"/>
      <c r="F88" s="87" t="s">
        <v>107</v>
      </c>
      <c r="G88" s="62" t="n">
        <f aca="false">G89+G93</f>
        <v>135089.4</v>
      </c>
      <c r="H88" s="63" t="n">
        <v>429881</v>
      </c>
      <c r="I88" s="88" t="n">
        <v>429881</v>
      </c>
      <c r="J88" s="64" t="n">
        <f aca="false">J89+J93</f>
        <v>127443.63</v>
      </c>
      <c r="K88" s="64" t="n">
        <f aca="false">J88/G88*100</f>
        <v>94.3402147022638</v>
      </c>
      <c r="L88" s="64" t="n">
        <f aca="false">J88/I88*100</f>
        <v>29.6462579178889</v>
      </c>
    </row>
    <row r="89" s="60" customFormat="true" ht="13.8" hidden="false" customHeight="false" outlineLevel="0" collapsed="false">
      <c r="A89" s="1"/>
      <c r="B89" s="85"/>
      <c r="C89" s="85"/>
      <c r="D89" s="80" t="n">
        <v>422</v>
      </c>
      <c r="E89" s="80"/>
      <c r="F89" s="82" t="s">
        <v>108</v>
      </c>
      <c r="G89" s="69" t="n">
        <f aca="false">G90+G91</f>
        <v>68509.4</v>
      </c>
      <c r="H89" s="70"/>
      <c r="I89" s="89"/>
      <c r="J89" s="65" t="n">
        <f aca="false">J90+J91+J92</f>
        <v>95318.63</v>
      </c>
      <c r="K89" s="65" t="n">
        <f aca="false">J89/G89*100</f>
        <v>139.132192078751</v>
      </c>
      <c r="L89" s="65"/>
    </row>
    <row r="90" customFormat="false" ht="13.8" hidden="false" customHeight="false" outlineLevel="0" collapsed="false">
      <c r="B90" s="85"/>
      <c r="C90" s="85"/>
      <c r="D90" s="80"/>
      <c r="E90" s="80" t="n">
        <v>4221</v>
      </c>
      <c r="F90" s="81" t="s">
        <v>109</v>
      </c>
      <c r="G90" s="69" t="n">
        <v>15953.01</v>
      </c>
      <c r="H90" s="70"/>
      <c r="I90" s="89"/>
      <c r="J90" s="65" t="n">
        <v>4594.98</v>
      </c>
      <c r="K90" s="65" t="n">
        <f aca="false">J90/G90*100</f>
        <v>28.8032164463007</v>
      </c>
      <c r="L90" s="65"/>
    </row>
    <row r="91" customFormat="false" ht="13.8" hidden="false" customHeight="false" outlineLevel="0" collapsed="false">
      <c r="B91" s="85"/>
      <c r="C91" s="85"/>
      <c r="D91" s="80"/>
      <c r="E91" s="80" t="n">
        <v>4224</v>
      </c>
      <c r="F91" s="81" t="s">
        <v>110</v>
      </c>
      <c r="G91" s="69" t="n">
        <v>52556.39</v>
      </c>
      <c r="H91" s="70"/>
      <c r="I91" s="89"/>
      <c r="J91" s="65" t="n">
        <v>79983.65</v>
      </c>
      <c r="K91" s="65" t="n">
        <f aca="false">J91/G91*100</f>
        <v>152.186346893308</v>
      </c>
      <c r="L91" s="65"/>
    </row>
    <row r="92" customFormat="false" ht="13.8" hidden="false" customHeight="false" outlineLevel="0" collapsed="false">
      <c r="B92" s="85"/>
      <c r="C92" s="85"/>
      <c r="D92" s="80"/>
      <c r="E92" s="80" t="n">
        <v>4227</v>
      </c>
      <c r="F92" s="81" t="s">
        <v>111</v>
      </c>
      <c r="G92" s="69"/>
      <c r="H92" s="70"/>
      <c r="I92" s="89"/>
      <c r="J92" s="65" t="n">
        <v>10740</v>
      </c>
      <c r="K92" s="65"/>
      <c r="L92" s="65"/>
    </row>
    <row r="93" customFormat="false" ht="13.8" hidden="false" customHeight="false" outlineLevel="0" collapsed="false">
      <c r="B93" s="85"/>
      <c r="C93" s="85"/>
      <c r="D93" s="80" t="n">
        <v>426</v>
      </c>
      <c r="E93" s="80"/>
      <c r="F93" s="82" t="s">
        <v>112</v>
      </c>
      <c r="G93" s="69" t="n">
        <f aca="false">G94</f>
        <v>66580</v>
      </c>
      <c r="H93" s="70"/>
      <c r="I93" s="89"/>
      <c r="J93" s="65" t="n">
        <f aca="false">J94</f>
        <v>32125</v>
      </c>
      <c r="K93" s="65" t="n">
        <f aca="false">J93/G93*100</f>
        <v>48.2502252928807</v>
      </c>
      <c r="L93" s="65"/>
    </row>
    <row r="94" customFormat="false" ht="13.8" hidden="false" customHeight="false" outlineLevel="0" collapsed="false">
      <c r="B94" s="85"/>
      <c r="C94" s="85"/>
      <c r="D94" s="80"/>
      <c r="E94" s="80" t="n">
        <v>4262</v>
      </c>
      <c r="F94" s="81" t="s">
        <v>113</v>
      </c>
      <c r="G94" s="69" t="n">
        <v>66580</v>
      </c>
      <c r="H94" s="70"/>
      <c r="I94" s="89"/>
      <c r="J94" s="65" t="n">
        <v>32125</v>
      </c>
      <c r="K94" s="65" t="n">
        <f aca="false">J94/G94*100</f>
        <v>48.2502252928807</v>
      </c>
      <c r="L94" s="65"/>
    </row>
    <row r="95" customFormat="false" ht="13.8" hidden="false" customHeight="false" outlineLevel="0" collapsed="false">
      <c r="A95" s="60"/>
      <c r="B95" s="75"/>
      <c r="C95" s="75" t="n">
        <v>45</v>
      </c>
      <c r="D95" s="83"/>
      <c r="E95" s="83"/>
      <c r="F95" s="87" t="s">
        <v>114</v>
      </c>
      <c r="G95" s="62"/>
      <c r="H95" s="63" t="n">
        <v>140391</v>
      </c>
      <c r="I95" s="88" t="n">
        <v>140391</v>
      </c>
      <c r="J95" s="64"/>
      <c r="K95" s="64"/>
      <c r="L95" s="64"/>
    </row>
    <row r="98" customFormat="false" ht="15" hidden="false" customHeight="true" outlineLevel="0" collapsed="false">
      <c r="B98" s="90"/>
      <c r="C98" s="90"/>
      <c r="D98" s="90"/>
      <c r="E98" s="90"/>
      <c r="F98" s="90"/>
      <c r="G98" s="90"/>
      <c r="H98" s="91"/>
      <c r="I98" s="91"/>
      <c r="J98" s="90"/>
      <c r="K98" s="90"/>
      <c r="L98" s="90"/>
    </row>
    <row r="99" customFormat="false" ht="13.8" hidden="false" customHeight="false" outlineLevel="0" collapsed="false">
      <c r="B99" s="90"/>
      <c r="C99" s="90"/>
      <c r="D99" s="90"/>
      <c r="E99" s="90"/>
      <c r="F99" s="90"/>
      <c r="G99" s="90"/>
      <c r="H99" s="91"/>
      <c r="I99" s="91"/>
      <c r="J99" s="90"/>
      <c r="K99" s="90"/>
      <c r="L99" s="90"/>
    </row>
    <row r="100" customFormat="false" ht="4.5" hidden="false" customHeight="true" outlineLevel="0" collapsed="false">
      <c r="B100" s="90"/>
      <c r="C100" s="90"/>
      <c r="D100" s="90"/>
      <c r="E100" s="90"/>
      <c r="F100" s="90"/>
      <c r="G100" s="90"/>
      <c r="H100" s="91"/>
      <c r="I100" s="91"/>
      <c r="J100" s="90"/>
      <c r="K100" s="90"/>
      <c r="L100" s="90"/>
    </row>
  </sheetData>
  <mergeCells count="11">
    <mergeCell ref="B1:L1"/>
    <mergeCell ref="B2:L2"/>
    <mergeCell ref="B3:L3"/>
    <mergeCell ref="B4:L4"/>
    <mergeCell ref="B5:L5"/>
    <mergeCell ref="B6:L6"/>
    <mergeCell ref="B7:F7"/>
    <mergeCell ref="B8:F8"/>
    <mergeCell ref="B34:L34"/>
    <mergeCell ref="B35:F35"/>
    <mergeCell ref="B36:F3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6.17"/>
    <col collapsed="false" customWidth="true" hidden="false" outlineLevel="0" max="2" min="2" style="1" width="33.39"/>
    <col collapsed="false" customWidth="true" hidden="false" outlineLevel="0" max="3" min="3" style="1" width="14.74"/>
    <col collapsed="false" customWidth="true" hidden="false" outlineLevel="0" max="4" min="4" style="1" width="14.85"/>
    <col collapsed="false" customWidth="true" hidden="false" outlineLevel="0" max="5" min="5" style="1" width="13.87"/>
    <col collapsed="false" customWidth="true" hidden="false" outlineLevel="0" max="6" min="6" style="1" width="14.31"/>
    <col collapsed="false" customWidth="true" hidden="false" outlineLevel="0" max="7" min="7" style="1" width="7.91"/>
    <col collapsed="false" customWidth="true" hidden="false" outlineLevel="0" max="8" min="8" style="1" width="7.57"/>
  </cols>
  <sheetData>
    <row r="1" customFormat="false" ht="18" hidden="false" customHeight="false" outlineLevel="0" collapsed="false">
      <c r="B1" s="5"/>
      <c r="C1" s="5"/>
      <c r="D1" s="5"/>
      <c r="E1" s="5"/>
      <c r="F1" s="8"/>
      <c r="G1" s="8"/>
      <c r="H1" s="8"/>
    </row>
    <row r="2" customFormat="false" ht="15.75" hidden="false" customHeight="true" outlineLevel="0" collapsed="false">
      <c r="B2" s="6" t="s">
        <v>115</v>
      </c>
      <c r="C2" s="6"/>
      <c r="D2" s="6"/>
      <c r="E2" s="6"/>
      <c r="F2" s="6"/>
      <c r="G2" s="6"/>
      <c r="H2" s="6"/>
    </row>
    <row r="3" customFormat="false" ht="18" hidden="false" customHeight="false" outlineLevel="0" collapsed="false">
      <c r="B3" s="4"/>
      <c r="C3" s="4"/>
      <c r="D3" s="4"/>
      <c r="E3" s="4"/>
      <c r="F3" s="92"/>
      <c r="G3" s="92"/>
      <c r="H3" s="92"/>
    </row>
    <row r="4" customFormat="false" ht="33.75" hidden="false" customHeight="true" outlineLevel="0" collapsed="false">
      <c r="B4" s="15" t="s">
        <v>4</v>
      </c>
      <c r="C4" s="15" t="s">
        <v>5</v>
      </c>
      <c r="D4" s="15" t="s">
        <v>6</v>
      </c>
      <c r="E4" s="15" t="s">
        <v>116</v>
      </c>
      <c r="F4" s="15" t="s">
        <v>34</v>
      </c>
      <c r="G4" s="15" t="s">
        <v>9</v>
      </c>
      <c r="H4" s="15" t="s">
        <v>9</v>
      </c>
    </row>
    <row r="5" customFormat="false" ht="13.8" hidden="false" customHeight="false" outlineLevel="0" collapsed="false">
      <c r="B5" s="15" t="n">
        <v>1</v>
      </c>
      <c r="C5" s="15" t="n">
        <v>2</v>
      </c>
      <c r="D5" s="15" t="n">
        <v>3</v>
      </c>
      <c r="E5" s="15" t="n">
        <v>4</v>
      </c>
      <c r="F5" s="15" t="n">
        <v>5</v>
      </c>
      <c r="G5" s="15" t="s">
        <v>10</v>
      </c>
      <c r="H5" s="15" t="s">
        <v>11</v>
      </c>
    </row>
    <row r="6" s="60" customFormat="true" ht="13.8" hidden="false" customHeight="false" outlineLevel="0" collapsed="false">
      <c r="B6" s="61" t="s">
        <v>117</v>
      </c>
      <c r="C6" s="93" t="n">
        <f aca="false">C7+C9+C11+C15</f>
        <v>7139570.57</v>
      </c>
      <c r="D6" s="94" t="n">
        <f aca="false">D7+D9+D11+D15</f>
        <v>16581788</v>
      </c>
      <c r="E6" s="94" t="n">
        <f aca="false">E7+E9+E11+E15</f>
        <v>16581788</v>
      </c>
      <c r="F6" s="93" t="n">
        <f aca="false">F7+F9+F11+F13+F15</f>
        <v>7745944.27</v>
      </c>
      <c r="G6" s="64" t="n">
        <f aca="false">F6/C6*100</f>
        <v>108.493139665121</v>
      </c>
      <c r="H6" s="64" t="n">
        <f aca="false">F6/E6*100</f>
        <v>46.7135647253481</v>
      </c>
    </row>
    <row r="7" s="60" customFormat="true" ht="13.8" hidden="false" customHeight="false" outlineLevel="0" collapsed="false">
      <c r="B7" s="95" t="s">
        <v>118</v>
      </c>
      <c r="C7" s="62" t="n">
        <f aca="false">C8</f>
        <v>72826.48</v>
      </c>
      <c r="D7" s="63" t="n">
        <f aca="false">D8</f>
        <v>632357</v>
      </c>
      <c r="E7" s="63" t="n">
        <f aca="false">E8</f>
        <v>632357</v>
      </c>
      <c r="F7" s="64" t="n">
        <f aca="false">F8</f>
        <v>200940.29</v>
      </c>
      <c r="G7" s="64" t="n">
        <f aca="false">F7/C7*100</f>
        <v>275.916521023672</v>
      </c>
      <c r="H7" s="64" t="n">
        <f aca="false">F7/E7*100</f>
        <v>31.7764000398509</v>
      </c>
    </row>
    <row r="8" customFormat="false" ht="13.8" hidden="false" customHeight="false" outlineLevel="0" collapsed="false">
      <c r="B8" s="76" t="s">
        <v>119</v>
      </c>
      <c r="C8" s="69" t="n">
        <v>72826.48</v>
      </c>
      <c r="D8" s="70" t="n">
        <v>632357</v>
      </c>
      <c r="E8" s="70" t="n">
        <v>632357</v>
      </c>
      <c r="F8" s="65" t="n">
        <v>200940.29</v>
      </c>
      <c r="G8" s="64" t="n">
        <f aca="false">F8/C8*100</f>
        <v>275.916521023672</v>
      </c>
      <c r="H8" s="65" t="n">
        <f aca="false">F8/E8*100</f>
        <v>31.7764000398509</v>
      </c>
    </row>
    <row r="9" s="60" customFormat="true" ht="13.8" hidden="false" customHeight="false" outlineLevel="0" collapsed="false">
      <c r="B9" s="95" t="s">
        <v>120</v>
      </c>
      <c r="C9" s="62" t="n">
        <f aca="false">C10</f>
        <v>93810.14</v>
      </c>
      <c r="D9" s="63" t="n">
        <f aca="false">D10</f>
        <v>114000</v>
      </c>
      <c r="E9" s="63" t="n">
        <f aca="false">E10</f>
        <v>114000</v>
      </c>
      <c r="F9" s="64" t="n">
        <f aca="false">F10</f>
        <v>134552.26</v>
      </c>
      <c r="G9" s="64" t="n">
        <f aca="false">F9/C9*100</f>
        <v>143.430401020615</v>
      </c>
      <c r="H9" s="64" t="n">
        <f aca="false">F9/E9*100</f>
        <v>118.028298245614</v>
      </c>
    </row>
    <row r="10" customFormat="false" ht="13.8" hidden="false" customHeight="false" outlineLevel="0" collapsed="false">
      <c r="B10" s="76" t="s">
        <v>121</v>
      </c>
      <c r="C10" s="69" t="n">
        <v>93810.14</v>
      </c>
      <c r="D10" s="70" t="n">
        <v>114000</v>
      </c>
      <c r="E10" s="70" t="n">
        <v>114000</v>
      </c>
      <c r="F10" s="65" t="n">
        <v>134552.26</v>
      </c>
      <c r="G10" s="64" t="n">
        <f aca="false">F10/C10*100</f>
        <v>143.430401020615</v>
      </c>
      <c r="H10" s="65" t="n">
        <f aca="false">F10/E10*100</f>
        <v>118.028298245614</v>
      </c>
    </row>
    <row r="11" s="60" customFormat="true" ht="13.8" hidden="false" customHeight="false" outlineLevel="0" collapsed="false">
      <c r="B11" s="95" t="s">
        <v>122</v>
      </c>
      <c r="C11" s="62" t="n">
        <f aca="false">C12</f>
        <v>6954292.08</v>
      </c>
      <c r="D11" s="63" t="n">
        <f aca="false">D12</f>
        <v>15811431</v>
      </c>
      <c r="E11" s="88" t="n">
        <f aca="false">E12</f>
        <v>15811431</v>
      </c>
      <c r="F11" s="64" t="n">
        <f aca="false">F12</f>
        <v>7397514.53</v>
      </c>
      <c r="G11" s="64" t="n">
        <f aca="false">F11/C11*100</f>
        <v>106.373365468423</v>
      </c>
      <c r="H11" s="64" t="n">
        <f aca="false">F11/E11*100</f>
        <v>46.7858635312642</v>
      </c>
    </row>
    <row r="12" customFormat="false" ht="13.8" hidden="false" customHeight="false" outlineLevel="0" collapsed="false">
      <c r="B12" s="76" t="s">
        <v>123</v>
      </c>
      <c r="C12" s="69" t="n">
        <v>6954292.08</v>
      </c>
      <c r="D12" s="70" t="n">
        <v>15811431</v>
      </c>
      <c r="E12" s="89" t="n">
        <v>15811431</v>
      </c>
      <c r="F12" s="65" t="n">
        <v>7397514.53</v>
      </c>
      <c r="G12" s="64" t="n">
        <f aca="false">F12/C12*100</f>
        <v>106.373365468423</v>
      </c>
      <c r="H12" s="65" t="n">
        <f aca="false">F12/E12*100</f>
        <v>46.7858635312642</v>
      </c>
    </row>
    <row r="13" s="60" customFormat="true" ht="13.8" hidden="false" customHeight="false" outlineLevel="0" collapsed="false">
      <c r="B13" s="95" t="s">
        <v>124</v>
      </c>
      <c r="C13" s="62"/>
      <c r="D13" s="63"/>
      <c r="E13" s="88"/>
      <c r="F13" s="64" t="n">
        <f aca="false">F14</f>
        <v>800</v>
      </c>
      <c r="G13" s="64"/>
      <c r="H13" s="64"/>
    </row>
    <row r="14" customFormat="false" ht="13.8" hidden="false" customHeight="false" outlineLevel="0" collapsed="false">
      <c r="B14" s="76" t="s">
        <v>125</v>
      </c>
      <c r="C14" s="69"/>
      <c r="D14" s="70"/>
      <c r="E14" s="89"/>
      <c r="F14" s="65" t="n">
        <v>800</v>
      </c>
      <c r="G14" s="64"/>
      <c r="H14" s="65"/>
      <c r="I14" s="1"/>
      <c r="J14" s="1"/>
      <c r="K14" s="1"/>
    </row>
    <row r="15" s="60" customFormat="true" ht="13.8" hidden="false" customHeight="false" outlineLevel="0" collapsed="false">
      <c r="B15" s="95" t="s">
        <v>126</v>
      </c>
      <c r="C15" s="62" t="n">
        <f aca="false">C16</f>
        <v>18641.87</v>
      </c>
      <c r="D15" s="63" t="n">
        <f aca="false">D16</f>
        <v>24000</v>
      </c>
      <c r="E15" s="88" t="n">
        <f aca="false">E16</f>
        <v>24000</v>
      </c>
      <c r="F15" s="64" t="n">
        <f aca="false">F16</f>
        <v>12137.19</v>
      </c>
      <c r="G15" s="64" t="n">
        <f aca="false">F15/C15*100</f>
        <v>65.1071485854155</v>
      </c>
      <c r="H15" s="64" t="n">
        <f aca="false">F15/E15*100</f>
        <v>50.571625</v>
      </c>
    </row>
    <row r="16" customFormat="false" ht="13.8" hidden="false" customHeight="false" outlineLevel="0" collapsed="false">
      <c r="B16" s="76" t="s">
        <v>127</v>
      </c>
      <c r="C16" s="69" t="n">
        <v>18641.87</v>
      </c>
      <c r="D16" s="70" t="n">
        <v>24000</v>
      </c>
      <c r="E16" s="89" t="n">
        <v>24000</v>
      </c>
      <c r="F16" s="65" t="n">
        <v>12137.19</v>
      </c>
      <c r="G16" s="64" t="n">
        <f aca="false">F16/C16*100</f>
        <v>65.1071485854155</v>
      </c>
      <c r="H16" s="65" t="n">
        <f aca="false">F16/E16*100</f>
        <v>50.571625</v>
      </c>
      <c r="I16" s="1"/>
      <c r="J16" s="1"/>
      <c r="K16" s="1"/>
    </row>
    <row r="17" customFormat="false" ht="15.75" hidden="false" customHeight="true" outlineLevel="0" collapsed="false">
      <c r="A17" s="60"/>
      <c r="B17" s="61" t="s">
        <v>58</v>
      </c>
      <c r="C17" s="62" t="n">
        <f aca="false">C18+C20+C22+C24+C26</f>
        <v>7395922.7</v>
      </c>
      <c r="D17" s="63" t="n">
        <f aca="false">D18+D20+D22+D26</f>
        <v>16581788</v>
      </c>
      <c r="E17" s="88" t="n">
        <f aca="false">E18+E20+E22+E26</f>
        <v>16581788</v>
      </c>
      <c r="F17" s="64" t="n">
        <f aca="false">F18+F20+F22+F24+F26</f>
        <v>7829285.22</v>
      </c>
      <c r="G17" s="64" t="n">
        <f aca="false">F17/C17*100</f>
        <v>105.859478763887</v>
      </c>
      <c r="H17" s="64" t="n">
        <f aca="false">F17/E17*100</f>
        <v>47.2161700535551</v>
      </c>
      <c r="I17" s="60"/>
      <c r="J17" s="60"/>
      <c r="K17" s="60"/>
    </row>
    <row r="18" s="60" customFormat="true" ht="15.75" hidden="false" customHeight="true" outlineLevel="0" collapsed="false">
      <c r="B18" s="95" t="s">
        <v>118</v>
      </c>
      <c r="C18" s="62" t="n">
        <f aca="false">C19</f>
        <v>72826.48</v>
      </c>
      <c r="D18" s="63" t="n">
        <f aca="false">D19</f>
        <v>632357</v>
      </c>
      <c r="E18" s="63" t="n">
        <f aca="false">E19</f>
        <v>632357</v>
      </c>
      <c r="F18" s="64" t="n">
        <f aca="false">F19</f>
        <v>200940.29</v>
      </c>
      <c r="G18" s="64" t="n">
        <f aca="false">F18/C18*100</f>
        <v>275.916521023672</v>
      </c>
      <c r="H18" s="64" t="n">
        <f aca="false">F18/E18*100</f>
        <v>31.7764000398509</v>
      </c>
    </row>
    <row r="19" customFormat="false" ht="13.8" hidden="false" customHeight="false" outlineLevel="0" collapsed="false">
      <c r="B19" s="76" t="s">
        <v>119</v>
      </c>
      <c r="C19" s="69" t="n">
        <v>72826.48</v>
      </c>
      <c r="D19" s="70" t="n">
        <v>632357</v>
      </c>
      <c r="E19" s="70" t="n">
        <v>632357</v>
      </c>
      <c r="F19" s="65" t="n">
        <v>200940.29</v>
      </c>
      <c r="G19" s="64" t="n">
        <f aca="false">F19/C19*100</f>
        <v>275.916521023672</v>
      </c>
      <c r="H19" s="65" t="n">
        <f aca="false">F19/E19*100</f>
        <v>31.7764000398509</v>
      </c>
    </row>
    <row r="20" s="60" customFormat="true" ht="13.8" hidden="false" customHeight="false" outlineLevel="0" collapsed="false">
      <c r="B20" s="95" t="s">
        <v>120</v>
      </c>
      <c r="C20" s="62" t="n">
        <f aca="false">C21</f>
        <v>138261.04</v>
      </c>
      <c r="D20" s="63" t="n">
        <f aca="false">D21</f>
        <v>114000</v>
      </c>
      <c r="E20" s="63" t="n">
        <f aca="false">E21</f>
        <v>114000</v>
      </c>
      <c r="F20" s="64" t="n">
        <f aca="false">F21</f>
        <v>103421.25</v>
      </c>
      <c r="G20" s="64" t="n">
        <f aca="false">F20/C20*100</f>
        <v>74.8014408108025</v>
      </c>
      <c r="H20" s="64" t="n">
        <f aca="false">F20/E20*100</f>
        <v>90.7203947368421</v>
      </c>
    </row>
    <row r="21" customFormat="false" ht="13.8" hidden="false" customHeight="false" outlineLevel="0" collapsed="false">
      <c r="B21" s="76" t="s">
        <v>121</v>
      </c>
      <c r="C21" s="69" t="n">
        <v>138261.04</v>
      </c>
      <c r="D21" s="70" t="n">
        <v>114000</v>
      </c>
      <c r="E21" s="70" t="n">
        <v>114000</v>
      </c>
      <c r="F21" s="65" t="n">
        <v>103421.25</v>
      </c>
      <c r="G21" s="64" t="n">
        <f aca="false">F21/C21*100</f>
        <v>74.8014408108025</v>
      </c>
      <c r="H21" s="65" t="n">
        <f aca="false">F21/E21*100</f>
        <v>90.7203947368421</v>
      </c>
    </row>
    <row r="22" customFormat="false" ht="13.8" hidden="false" customHeight="false" outlineLevel="0" collapsed="false">
      <c r="A22" s="60"/>
      <c r="B22" s="95" t="s">
        <v>122</v>
      </c>
      <c r="C22" s="62" t="n">
        <f aca="false">C23</f>
        <v>7143891.41</v>
      </c>
      <c r="D22" s="63" t="n">
        <f aca="false">D23</f>
        <v>15811431</v>
      </c>
      <c r="E22" s="88" t="n">
        <f aca="false">E23</f>
        <v>15811431</v>
      </c>
      <c r="F22" s="64" t="n">
        <f aca="false">F23</f>
        <v>7515900.89</v>
      </c>
      <c r="G22" s="64" t="n">
        <f aca="false">F22/C22*100</f>
        <v>105.207378705103</v>
      </c>
      <c r="H22" s="64" t="n">
        <f aca="false">F22/E22*100</f>
        <v>47.5346025922638</v>
      </c>
      <c r="I22" s="60"/>
      <c r="J22" s="60"/>
      <c r="K22" s="60"/>
    </row>
    <row r="23" customFormat="false" ht="13.8" hidden="false" customHeight="false" outlineLevel="0" collapsed="false">
      <c r="B23" s="76" t="s">
        <v>123</v>
      </c>
      <c r="C23" s="69" t="n">
        <v>7143891.41</v>
      </c>
      <c r="D23" s="70" t="n">
        <v>15811431</v>
      </c>
      <c r="E23" s="89" t="n">
        <v>15811431</v>
      </c>
      <c r="F23" s="65" t="n">
        <v>7515900.89</v>
      </c>
      <c r="G23" s="64" t="n">
        <f aca="false">F23/C23*100</f>
        <v>105.207378705103</v>
      </c>
      <c r="H23" s="65" t="n">
        <f aca="false">F23/E23*100</f>
        <v>47.5346025922638</v>
      </c>
    </row>
    <row r="24" customFormat="false" ht="13.8" hidden="false" customHeight="false" outlineLevel="0" collapsed="false">
      <c r="A24" s="60"/>
      <c r="B24" s="95" t="s">
        <v>124</v>
      </c>
      <c r="C24" s="62" t="n">
        <f aca="false">C25</f>
        <v>32651.9</v>
      </c>
      <c r="D24" s="63"/>
      <c r="E24" s="88"/>
      <c r="F24" s="64" t="n">
        <f aca="false">F25</f>
        <v>800</v>
      </c>
      <c r="G24" s="64" t="n">
        <f aca="false">F24/C24*100</f>
        <v>2.4500871312236</v>
      </c>
      <c r="H24" s="64"/>
      <c r="I24" s="60"/>
      <c r="J24" s="60"/>
      <c r="K24" s="60"/>
    </row>
    <row r="25" customFormat="false" ht="13.8" hidden="false" customHeight="false" outlineLevel="0" collapsed="false">
      <c r="B25" s="76" t="s">
        <v>125</v>
      </c>
      <c r="C25" s="69" t="n">
        <v>32651.9</v>
      </c>
      <c r="D25" s="70"/>
      <c r="E25" s="89"/>
      <c r="F25" s="65" t="n">
        <v>800</v>
      </c>
      <c r="G25" s="64" t="n">
        <f aca="false">F25/C25*100</f>
        <v>2.4500871312236</v>
      </c>
      <c r="H25" s="65"/>
    </row>
    <row r="26" customFormat="false" ht="13.8" hidden="false" customHeight="false" outlineLevel="0" collapsed="false">
      <c r="A26" s="60"/>
      <c r="B26" s="95" t="s">
        <v>126</v>
      </c>
      <c r="C26" s="62" t="n">
        <f aca="false">C27</f>
        <v>8291.87</v>
      </c>
      <c r="D26" s="63" t="n">
        <f aca="false">D27</f>
        <v>24000</v>
      </c>
      <c r="E26" s="88" t="n">
        <f aca="false">E27</f>
        <v>24000</v>
      </c>
      <c r="F26" s="64" t="n">
        <f aca="false">F27</f>
        <v>8222.79</v>
      </c>
      <c r="G26" s="64" t="n">
        <f aca="false">F26/C26*100</f>
        <v>99.1668948017757</v>
      </c>
      <c r="H26" s="64" t="n">
        <f aca="false">F26/E26*100</f>
        <v>34.261625</v>
      </c>
      <c r="I26" s="60"/>
      <c r="J26" s="60"/>
      <c r="K26" s="60"/>
    </row>
    <row r="27" customFormat="false" ht="13.8" hidden="false" customHeight="false" outlineLevel="0" collapsed="false">
      <c r="B27" s="76" t="s">
        <v>127</v>
      </c>
      <c r="C27" s="65" t="n">
        <v>8291.87</v>
      </c>
      <c r="D27" s="96" t="n">
        <v>24000</v>
      </c>
      <c r="E27" s="96" t="n">
        <v>24000</v>
      </c>
      <c r="F27" s="65" t="n">
        <v>8222.79</v>
      </c>
      <c r="G27" s="64" t="n">
        <f aca="false">F27/C27*100</f>
        <v>99.1668948017757</v>
      </c>
      <c r="H27" s="65" t="n">
        <f aca="false">F27/E27*100</f>
        <v>34.261625</v>
      </c>
    </row>
    <row r="28" customFormat="false" ht="15" hidden="false" customHeight="true" outlineLevel="0" collapsed="false">
      <c r="B28" s="90"/>
      <c r="C28" s="90"/>
      <c r="D28" s="90"/>
      <c r="E28" s="90"/>
      <c r="F28" s="90"/>
      <c r="G28" s="90"/>
      <c r="H28" s="90"/>
      <c r="I28" s="90"/>
      <c r="J28" s="90"/>
      <c r="K28" s="90"/>
    </row>
    <row r="29" customFormat="false" ht="15" hidden="false" customHeight="false" outlineLevel="0" collapsed="false">
      <c r="B29" s="90"/>
      <c r="C29" s="90"/>
      <c r="D29" s="90"/>
      <c r="E29" s="90"/>
      <c r="F29" s="90"/>
      <c r="G29" s="90"/>
      <c r="H29" s="90"/>
      <c r="I29" s="90"/>
      <c r="J29" s="90"/>
      <c r="K29" s="90"/>
    </row>
    <row r="30" customFormat="false" ht="15" hidden="false" customHeight="false" outlineLevel="0" collapsed="false">
      <c r="B30" s="90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1">
    <mergeCell ref="B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28.83"/>
    <col collapsed="false" customWidth="true" hidden="false" outlineLevel="0" max="2" min="2" style="1" width="19.4"/>
    <col collapsed="false" customWidth="true" hidden="false" outlineLevel="0" max="3" min="3" style="1" width="19.73"/>
    <col collapsed="false" customWidth="true" hidden="false" outlineLevel="0" max="4" min="4" style="1" width="17.34"/>
    <col collapsed="false" customWidth="true" hidden="false" outlineLevel="0" max="5" min="5" style="1" width="14.52"/>
    <col collapsed="false" customWidth="true" hidden="false" outlineLevel="0" max="6" min="6" style="1" width="8.34"/>
    <col collapsed="false" customWidth="false" hidden="false" outlineLevel="0" max="7" min="7" style="1" width="8.56"/>
    <col collapsed="false" customWidth="true" hidden="false" outlineLevel="0" max="16384" min="16384" style="1" width="11.53"/>
  </cols>
  <sheetData>
    <row r="1" customFormat="false" ht="18" hidden="false" customHeight="false" outlineLevel="0" collapsed="false">
      <c r="A1" s="5"/>
      <c r="B1" s="5"/>
      <c r="C1" s="5"/>
      <c r="D1" s="5"/>
      <c r="E1" s="8"/>
      <c r="F1" s="8"/>
      <c r="G1" s="8"/>
    </row>
    <row r="2" customFormat="false" ht="15.75" hidden="false" customHeight="true" outlineLevel="0" collapsed="false">
      <c r="A2" s="97" t="s">
        <v>128</v>
      </c>
      <c r="B2" s="97"/>
      <c r="C2" s="97"/>
      <c r="D2" s="97"/>
      <c r="E2" s="97"/>
      <c r="F2" s="97"/>
      <c r="G2" s="97"/>
    </row>
    <row r="3" customFormat="false" ht="18" hidden="false" customHeight="false" outlineLevel="0" collapsed="false">
      <c r="A3" s="4"/>
      <c r="B3" s="4"/>
      <c r="C3" s="4"/>
      <c r="D3" s="4"/>
      <c r="E3" s="92"/>
      <c r="F3" s="92"/>
      <c r="G3" s="92"/>
    </row>
    <row r="4" customFormat="false" ht="31.9" hidden="false" customHeight="false" outlineLevel="0" collapsed="false">
      <c r="A4" s="98" t="s">
        <v>4</v>
      </c>
      <c r="B4" s="98" t="s">
        <v>5</v>
      </c>
      <c r="C4" s="98" t="s">
        <v>6</v>
      </c>
      <c r="D4" s="98" t="s">
        <v>116</v>
      </c>
      <c r="E4" s="98" t="s">
        <v>34</v>
      </c>
      <c r="F4" s="98" t="s">
        <v>9</v>
      </c>
      <c r="G4" s="98" t="s">
        <v>9</v>
      </c>
    </row>
    <row r="5" customFormat="false" ht="13.8" hidden="false" customHeight="false" outlineLevel="0" collapsed="false">
      <c r="A5" s="98" t="n">
        <v>1</v>
      </c>
      <c r="B5" s="98" t="n">
        <v>2</v>
      </c>
      <c r="C5" s="98" t="n">
        <v>3</v>
      </c>
      <c r="D5" s="98" t="n">
        <v>4</v>
      </c>
      <c r="E5" s="98" t="n">
        <v>5</v>
      </c>
      <c r="F5" s="98" t="s">
        <v>10</v>
      </c>
      <c r="G5" s="98" t="s">
        <v>11</v>
      </c>
    </row>
    <row r="6" customFormat="false" ht="15.75" hidden="false" customHeight="true" outlineLevel="0" collapsed="false">
      <c r="A6" s="99" t="s">
        <v>58</v>
      </c>
      <c r="B6" s="100" t="n">
        <f aca="false">B7</f>
        <v>7395922.7</v>
      </c>
      <c r="C6" s="101" t="n">
        <f aca="false">C7</f>
        <v>16581788</v>
      </c>
      <c r="D6" s="101" t="n">
        <f aca="false">D7</f>
        <v>16581788</v>
      </c>
      <c r="E6" s="102" t="n">
        <f aca="false">E7</f>
        <v>7829285.22</v>
      </c>
      <c r="F6" s="103" t="n">
        <f aca="false">E6/B6*100</f>
        <v>105.859478763887</v>
      </c>
      <c r="G6" s="103" t="n">
        <f aca="false">E6/D6*100</f>
        <v>47.2161700535551</v>
      </c>
    </row>
    <row r="7" customFormat="false" ht="15.75" hidden="false" customHeight="true" outlineLevel="0" collapsed="false">
      <c r="A7" s="99" t="s">
        <v>129</v>
      </c>
      <c r="B7" s="100" t="n">
        <f aca="false">B8</f>
        <v>7395922.7</v>
      </c>
      <c r="C7" s="101" t="n">
        <f aca="false">C8</f>
        <v>16581788</v>
      </c>
      <c r="D7" s="101" t="n">
        <f aca="false">D8</f>
        <v>16581788</v>
      </c>
      <c r="E7" s="102" t="n">
        <f aca="false">E8</f>
        <v>7829285.22</v>
      </c>
      <c r="F7" s="103" t="n">
        <f aca="false">E7/B7*100</f>
        <v>105.859478763887</v>
      </c>
      <c r="G7" s="103" t="n">
        <f aca="false">E7/D7*100</f>
        <v>47.2161700535551</v>
      </c>
    </row>
    <row r="8" customFormat="false" ht="13.8" hidden="false" customHeight="false" outlineLevel="0" collapsed="false">
      <c r="A8" s="104" t="s">
        <v>130</v>
      </c>
      <c r="B8" s="100" t="n">
        <f aca="false">B9</f>
        <v>7395922.7</v>
      </c>
      <c r="C8" s="101" t="n">
        <f aca="false">C9</f>
        <v>16581788</v>
      </c>
      <c r="D8" s="101" t="n">
        <f aca="false">D9</f>
        <v>16581788</v>
      </c>
      <c r="E8" s="102" t="n">
        <f aca="false">E9</f>
        <v>7829285.22</v>
      </c>
      <c r="F8" s="103" t="n">
        <f aca="false">E8/B8*100</f>
        <v>105.859478763887</v>
      </c>
      <c r="G8" s="103" t="n">
        <f aca="false">E8/D8*100</f>
        <v>47.2161700535551</v>
      </c>
    </row>
    <row r="9" customFormat="false" ht="13.8" hidden="false" customHeight="false" outlineLevel="0" collapsed="false">
      <c r="A9" s="105" t="s">
        <v>131</v>
      </c>
      <c r="B9" s="106" t="n">
        <v>7395922.7</v>
      </c>
      <c r="C9" s="107" t="n">
        <v>16581788</v>
      </c>
      <c r="D9" s="107" t="n">
        <v>16581788</v>
      </c>
      <c r="E9" s="108" t="n">
        <v>7829285.22</v>
      </c>
      <c r="F9" s="109" t="n">
        <f aca="false">E9/B9*100</f>
        <v>105.859478763887</v>
      </c>
      <c r="G9" s="109" t="n">
        <f aca="false">E9/D9*100</f>
        <v>47.2161700535551</v>
      </c>
    </row>
    <row r="11" customFormat="false" ht="13.8" hidden="false" customHeight="false" outlineLevel="0" collapsed="false">
      <c r="A11" s="90"/>
      <c r="B11" s="90"/>
      <c r="C11" s="90"/>
      <c r="D11" s="90"/>
      <c r="E11" s="90"/>
      <c r="F11" s="90"/>
      <c r="G11" s="90"/>
    </row>
    <row r="12" customFormat="false" ht="13.8" hidden="false" customHeight="false" outlineLevel="0" collapsed="false">
      <c r="A12" s="90"/>
      <c r="B12" s="90"/>
      <c r="C12" s="90"/>
      <c r="D12" s="90"/>
      <c r="E12" s="90"/>
      <c r="F12" s="90"/>
      <c r="G12" s="90"/>
    </row>
    <row r="13" customFormat="false" ht="13.8" hidden="false" customHeight="false" outlineLevel="0" collapsed="false">
      <c r="A13" s="90"/>
      <c r="B13" s="90"/>
      <c r="C13" s="90"/>
      <c r="D13" s="90"/>
      <c r="E13" s="90"/>
      <c r="F13" s="90"/>
      <c r="G13" s="90"/>
    </row>
  </sheetData>
  <mergeCells count="1">
    <mergeCell ref="A2:G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3.47"/>
    <col collapsed="false" customWidth="true" hidden="false" outlineLevel="0" max="2" min="2" style="1" width="3.9"/>
    <col collapsed="false" customWidth="true" hidden="false" outlineLevel="0" max="3" min="3" style="1" width="3.79"/>
    <col collapsed="false" customWidth="true" hidden="false" outlineLevel="0" max="4" min="4" style="1" width="5.42"/>
    <col collapsed="false" customWidth="true" hidden="false" outlineLevel="0" max="5" min="5" style="1" width="25.29"/>
    <col collapsed="false" customWidth="true" hidden="false" outlineLevel="0" max="6" min="6" style="1" width="19.29"/>
    <col collapsed="false" customWidth="true" hidden="false" outlineLevel="0" max="7" min="7" style="1" width="17.99"/>
    <col collapsed="false" customWidth="true" hidden="false" outlineLevel="0" max="8" min="8" style="1" width="15.71"/>
    <col collapsed="false" customWidth="true" hidden="false" outlineLevel="0" max="9" min="9" style="1" width="15.51"/>
    <col collapsed="false" customWidth="true" hidden="false" outlineLevel="0" max="10" min="10" style="1" width="8.23"/>
    <col collapsed="false" customWidth="true" hidden="false" outlineLevel="0" max="11" min="11" style="1" width="7.91"/>
    <col collapsed="false" customWidth="true" hidden="false" outlineLevel="0" max="16384" min="16384" style="1" width="11.53"/>
  </cols>
  <sheetData>
    <row r="1" customFormat="false" ht="18" hidden="false" customHeight="tru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5.75" hidden="false" customHeight="true" outlineLevel="0" collapsed="false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customFormat="false" ht="13.8" hidden="false" customHeight="false" outlineLevel="0" collapsed="false">
      <c r="A3" s="97"/>
      <c r="B3" s="97"/>
      <c r="C3" s="97"/>
      <c r="D3" s="97"/>
      <c r="E3" s="97"/>
      <c r="F3" s="97"/>
      <c r="G3" s="97"/>
      <c r="H3" s="97"/>
      <c r="I3" s="110"/>
      <c r="J3" s="110"/>
      <c r="K3" s="110"/>
    </row>
    <row r="4" s="1" customFormat="true" ht="18" hidden="false" customHeight="true" outlineLevel="0" collapsed="false">
      <c r="A4" s="111" t="s">
        <v>132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customFormat="false" ht="15.75" hidden="false" customHeight="true" outlineLevel="0" collapsed="false">
      <c r="A5" s="97" t="s">
        <v>133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customFormat="false" ht="18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92"/>
      <c r="J6" s="92"/>
      <c r="K6" s="92"/>
    </row>
    <row r="7" customFormat="false" ht="39.75" hidden="false" customHeight="true" outlineLevel="0" collapsed="false">
      <c r="A7" s="98" t="s">
        <v>4</v>
      </c>
      <c r="B7" s="98"/>
      <c r="C7" s="98"/>
      <c r="D7" s="98"/>
      <c r="E7" s="98"/>
      <c r="F7" s="98" t="s">
        <v>5</v>
      </c>
      <c r="G7" s="98" t="s">
        <v>6</v>
      </c>
      <c r="H7" s="98" t="s">
        <v>7</v>
      </c>
      <c r="I7" s="98" t="s">
        <v>34</v>
      </c>
      <c r="J7" s="112" t="s">
        <v>9</v>
      </c>
      <c r="K7" s="112" t="s">
        <v>9</v>
      </c>
    </row>
    <row r="8" customFormat="false" ht="13.8" hidden="false" customHeight="false" outlineLevel="0" collapsed="false">
      <c r="A8" s="98" t="n">
        <v>1</v>
      </c>
      <c r="B8" s="98"/>
      <c r="C8" s="98"/>
      <c r="D8" s="98"/>
      <c r="E8" s="98"/>
      <c r="F8" s="112" t="n">
        <v>2</v>
      </c>
      <c r="G8" s="112" t="n">
        <v>3</v>
      </c>
      <c r="H8" s="112" t="n">
        <v>4</v>
      </c>
      <c r="I8" s="112" t="n">
        <v>5</v>
      </c>
      <c r="J8" s="112" t="s">
        <v>10</v>
      </c>
      <c r="K8" s="112" t="s">
        <v>11</v>
      </c>
    </row>
    <row r="9" customFormat="false" ht="19.25" hidden="false" customHeight="false" outlineLevel="0" collapsed="false">
      <c r="A9" s="113" t="n">
        <v>8</v>
      </c>
      <c r="B9" s="113"/>
      <c r="C9" s="113"/>
      <c r="D9" s="113"/>
      <c r="E9" s="113" t="s">
        <v>134</v>
      </c>
      <c r="F9" s="114"/>
      <c r="G9" s="114"/>
      <c r="H9" s="114"/>
      <c r="I9" s="115"/>
      <c r="J9" s="115"/>
      <c r="K9" s="115"/>
    </row>
    <row r="10" customFormat="false" ht="13.8" hidden="false" customHeight="false" outlineLevel="0" collapsed="false">
      <c r="A10" s="113"/>
      <c r="B10" s="116" t="n">
        <v>84</v>
      </c>
      <c r="C10" s="116"/>
      <c r="D10" s="116"/>
      <c r="E10" s="116" t="s">
        <v>135</v>
      </c>
      <c r="F10" s="114"/>
      <c r="G10" s="114"/>
      <c r="H10" s="114"/>
      <c r="I10" s="115"/>
      <c r="J10" s="115"/>
      <c r="K10" s="115"/>
    </row>
    <row r="11" customFormat="false" ht="28.3" hidden="false" customHeight="false" outlineLevel="0" collapsed="false">
      <c r="A11" s="117"/>
      <c r="B11" s="117"/>
      <c r="C11" s="117" t="n">
        <v>841</v>
      </c>
      <c r="D11" s="117"/>
      <c r="E11" s="116" t="s">
        <v>136</v>
      </c>
      <c r="F11" s="114"/>
      <c r="G11" s="114"/>
      <c r="H11" s="114"/>
      <c r="I11" s="115"/>
      <c r="J11" s="115"/>
      <c r="K11" s="115"/>
    </row>
    <row r="12" customFormat="false" ht="19.25" hidden="false" customHeight="false" outlineLevel="0" collapsed="false">
      <c r="A12" s="117"/>
      <c r="B12" s="117"/>
      <c r="C12" s="117"/>
      <c r="D12" s="117" t="n">
        <v>8413</v>
      </c>
      <c r="E12" s="116" t="s">
        <v>137</v>
      </c>
      <c r="F12" s="114"/>
      <c r="G12" s="114"/>
      <c r="H12" s="114"/>
      <c r="I12" s="115"/>
      <c r="J12" s="115"/>
      <c r="K12" s="115"/>
    </row>
    <row r="13" customFormat="false" ht="19.25" hidden="false" customHeight="false" outlineLevel="0" collapsed="false">
      <c r="A13" s="118" t="n">
        <v>5</v>
      </c>
      <c r="B13" s="118"/>
      <c r="C13" s="118"/>
      <c r="D13" s="118"/>
      <c r="E13" s="119" t="s">
        <v>138</v>
      </c>
      <c r="F13" s="114"/>
      <c r="G13" s="114"/>
      <c r="H13" s="114"/>
      <c r="I13" s="115"/>
      <c r="J13" s="115"/>
      <c r="K13" s="115"/>
    </row>
    <row r="14" customFormat="false" ht="22.85" hidden="false" customHeight="true" outlineLevel="0" collapsed="false">
      <c r="A14" s="116"/>
      <c r="B14" s="116" t="n">
        <v>54</v>
      </c>
      <c r="C14" s="116"/>
      <c r="D14" s="116"/>
      <c r="E14" s="120" t="s">
        <v>139</v>
      </c>
      <c r="F14" s="114"/>
      <c r="G14" s="114"/>
      <c r="H14" s="121"/>
      <c r="I14" s="115"/>
      <c r="J14" s="115"/>
      <c r="K14" s="115"/>
    </row>
    <row r="15" customFormat="false" ht="34.9" hidden="false" customHeight="true" outlineLevel="0" collapsed="false">
      <c r="A15" s="116"/>
      <c r="B15" s="116"/>
      <c r="C15" s="116" t="n">
        <v>541</v>
      </c>
      <c r="D15" s="116"/>
      <c r="E15" s="116" t="s">
        <v>140</v>
      </c>
      <c r="F15" s="114"/>
      <c r="G15" s="114"/>
      <c r="H15" s="121"/>
      <c r="I15" s="115"/>
      <c r="J15" s="115"/>
      <c r="K15" s="115"/>
    </row>
    <row r="16" customFormat="false" ht="23.45" hidden="false" customHeight="true" outlineLevel="0" collapsed="false">
      <c r="A16" s="116"/>
      <c r="B16" s="116"/>
      <c r="C16" s="116"/>
      <c r="D16" s="116" t="n">
        <v>5413</v>
      </c>
      <c r="E16" s="116" t="s">
        <v>141</v>
      </c>
      <c r="F16" s="114"/>
      <c r="G16" s="114"/>
      <c r="H16" s="121"/>
      <c r="I16" s="115"/>
      <c r="J16" s="115"/>
      <c r="K16" s="115"/>
    </row>
    <row r="18" customFormat="false" ht="13.8" hidden="false" customHeight="false" outlineLevel="0" collapsed="false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</row>
    <row r="19" customFormat="false" ht="13.8" hidden="false" customHeight="false" outlineLevel="0" collapsed="false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</row>
    <row r="20" customFormat="false" ht="13.8" hidden="false" customHeight="false" outlineLevel="0" collapsed="false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</row>
  </sheetData>
  <mergeCells count="5">
    <mergeCell ref="A2:K2"/>
    <mergeCell ref="A4:K4"/>
    <mergeCell ref="A5:K5"/>
    <mergeCell ref="A7:E7"/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29.92"/>
    <col collapsed="false" customWidth="true" hidden="false" outlineLevel="0" max="2" min="2" style="1" width="19.4"/>
    <col collapsed="false" customWidth="true" hidden="false" outlineLevel="0" max="3" min="3" style="1" width="17.56"/>
    <col collapsed="false" customWidth="true" hidden="false" outlineLevel="0" max="4" min="4" style="1" width="15.93"/>
    <col collapsed="false" customWidth="true" hidden="false" outlineLevel="0" max="5" min="5" style="1" width="15.82"/>
    <col collapsed="false" customWidth="true" hidden="false" outlineLevel="0" max="6" min="6" style="1" width="9.86"/>
    <col collapsed="false" customWidth="true" hidden="false" outlineLevel="0" max="7" min="7" style="1" width="9.42"/>
    <col collapsed="false" customWidth="true" hidden="false" outlineLevel="0" max="16384" min="16384" style="1" width="11.53"/>
  </cols>
  <sheetData>
    <row r="1" customFormat="false" ht="18" hidden="false" customHeight="false" outlineLevel="0" collapsed="false">
      <c r="A1" s="5"/>
      <c r="B1" s="5"/>
      <c r="C1" s="5"/>
      <c r="D1" s="5"/>
      <c r="E1" s="8"/>
      <c r="F1" s="8"/>
      <c r="G1" s="8"/>
    </row>
    <row r="2" s="122" customFormat="true" ht="15.75" hidden="false" customHeight="true" outlineLevel="0" collapsed="false">
      <c r="A2" s="97" t="s">
        <v>142</v>
      </c>
      <c r="B2" s="97"/>
      <c r="C2" s="97"/>
      <c r="D2" s="97"/>
      <c r="E2" s="97"/>
      <c r="F2" s="97"/>
      <c r="G2" s="97"/>
    </row>
    <row r="3" customFormat="false" ht="18" hidden="false" customHeight="false" outlineLevel="0" collapsed="false">
      <c r="A3" s="4"/>
      <c r="B3" s="4"/>
      <c r="C3" s="4"/>
      <c r="D3" s="4"/>
      <c r="E3" s="92"/>
      <c r="F3" s="92"/>
      <c r="G3" s="92"/>
    </row>
    <row r="4" customFormat="false" ht="31.9" hidden="false" customHeight="false" outlineLevel="0" collapsed="false">
      <c r="A4" s="123" t="s">
        <v>4</v>
      </c>
      <c r="B4" s="98" t="s">
        <v>5</v>
      </c>
      <c r="C4" s="98" t="s">
        <v>6</v>
      </c>
      <c r="D4" s="98" t="s">
        <v>7</v>
      </c>
      <c r="E4" s="98" t="s">
        <v>34</v>
      </c>
      <c r="F4" s="123" t="s">
        <v>9</v>
      </c>
      <c r="G4" s="123" t="s">
        <v>9</v>
      </c>
    </row>
    <row r="5" customFormat="false" ht="13.8" hidden="false" customHeight="false" outlineLevel="0" collapsed="false">
      <c r="A5" s="123" t="n">
        <v>1</v>
      </c>
      <c r="B5" s="123" t="n">
        <v>2</v>
      </c>
      <c r="C5" s="123" t="n">
        <v>3</v>
      </c>
      <c r="D5" s="123" t="n">
        <v>4</v>
      </c>
      <c r="E5" s="123" t="n">
        <v>5</v>
      </c>
      <c r="F5" s="123" t="s">
        <v>10</v>
      </c>
      <c r="G5" s="123" t="s">
        <v>11</v>
      </c>
    </row>
    <row r="6" customFormat="false" ht="13.8" hidden="false" customHeight="false" outlineLevel="0" collapsed="false">
      <c r="A6" s="61" t="s">
        <v>117</v>
      </c>
      <c r="B6" s="114"/>
      <c r="C6" s="114"/>
      <c r="D6" s="121"/>
      <c r="E6" s="115"/>
      <c r="F6" s="115"/>
      <c r="G6" s="115"/>
    </row>
    <row r="7" customFormat="false" ht="13.8" hidden="false" customHeight="false" outlineLevel="0" collapsed="false">
      <c r="A7" s="95" t="s">
        <v>118</v>
      </c>
      <c r="B7" s="114"/>
      <c r="C7" s="114"/>
      <c r="D7" s="114"/>
      <c r="E7" s="115"/>
      <c r="F7" s="115"/>
      <c r="G7" s="115"/>
    </row>
    <row r="8" customFormat="false" ht="13.8" hidden="false" customHeight="false" outlineLevel="0" collapsed="false">
      <c r="A8" s="76" t="s">
        <v>119</v>
      </c>
      <c r="B8" s="114"/>
      <c r="C8" s="114"/>
      <c r="D8" s="114"/>
      <c r="E8" s="115"/>
      <c r="F8" s="115"/>
      <c r="G8" s="115"/>
    </row>
    <row r="9" customFormat="false" ht="13.8" hidden="false" customHeight="false" outlineLevel="0" collapsed="false">
      <c r="A9" s="95" t="s">
        <v>120</v>
      </c>
      <c r="B9" s="114"/>
      <c r="C9" s="114"/>
      <c r="D9" s="114"/>
      <c r="E9" s="115"/>
      <c r="F9" s="115"/>
      <c r="G9" s="115"/>
    </row>
    <row r="10" customFormat="false" ht="13.8" hidden="false" customHeight="false" outlineLevel="0" collapsed="false">
      <c r="A10" s="76" t="s">
        <v>121</v>
      </c>
      <c r="B10" s="114"/>
      <c r="C10" s="114"/>
      <c r="D10" s="121"/>
      <c r="E10" s="115"/>
      <c r="F10" s="115"/>
      <c r="G10" s="115"/>
    </row>
    <row r="11" customFormat="false" ht="13.8" hidden="false" customHeight="false" outlineLevel="0" collapsed="false">
      <c r="A11" s="95" t="s">
        <v>122</v>
      </c>
      <c r="B11" s="114"/>
      <c r="C11" s="114"/>
      <c r="D11" s="121"/>
      <c r="E11" s="115"/>
      <c r="F11" s="115"/>
      <c r="G11" s="115"/>
    </row>
    <row r="12" customFormat="false" ht="13.8" hidden="false" customHeight="false" outlineLevel="0" collapsed="false">
      <c r="A12" s="76" t="s">
        <v>123</v>
      </c>
      <c r="B12" s="114"/>
      <c r="C12" s="114"/>
      <c r="D12" s="121"/>
      <c r="E12" s="115"/>
      <c r="F12" s="115"/>
      <c r="G12" s="115"/>
    </row>
    <row r="13" customFormat="false" ht="13.8" hidden="false" customHeight="false" outlineLevel="0" collapsed="false">
      <c r="A13" s="95" t="s">
        <v>124</v>
      </c>
      <c r="B13" s="114"/>
      <c r="C13" s="114"/>
      <c r="D13" s="121"/>
      <c r="E13" s="115"/>
      <c r="F13" s="115"/>
      <c r="G13" s="115"/>
    </row>
    <row r="14" customFormat="false" ht="13.8" hidden="false" customHeight="false" outlineLevel="0" collapsed="false">
      <c r="A14" s="76" t="s">
        <v>125</v>
      </c>
      <c r="B14" s="114"/>
      <c r="C14" s="114"/>
      <c r="D14" s="121"/>
      <c r="E14" s="115"/>
      <c r="F14" s="115"/>
      <c r="G14" s="115"/>
    </row>
    <row r="15" customFormat="false" ht="13.8" hidden="false" customHeight="false" outlineLevel="0" collapsed="false">
      <c r="A15" s="95" t="s">
        <v>126</v>
      </c>
      <c r="B15" s="114"/>
      <c r="C15" s="114"/>
      <c r="D15" s="121"/>
      <c r="E15" s="115"/>
      <c r="F15" s="115"/>
      <c r="G15" s="115"/>
    </row>
    <row r="16" customFormat="false" ht="13.8" hidden="false" customHeight="false" outlineLevel="0" collapsed="false">
      <c r="A16" s="76" t="s">
        <v>127</v>
      </c>
      <c r="B16" s="114"/>
      <c r="C16" s="114"/>
      <c r="D16" s="121"/>
      <c r="E16" s="115"/>
      <c r="F16" s="115"/>
      <c r="G16" s="115"/>
    </row>
    <row r="17" customFormat="false" ht="15.75" hidden="false" customHeight="true" outlineLevel="0" collapsed="false">
      <c r="A17" s="61" t="s">
        <v>58</v>
      </c>
      <c r="B17" s="114"/>
      <c r="C17" s="114"/>
      <c r="D17" s="121"/>
      <c r="E17" s="115"/>
      <c r="F17" s="115"/>
      <c r="G17" s="115"/>
    </row>
    <row r="18" customFormat="false" ht="15.75" hidden="false" customHeight="true" outlineLevel="0" collapsed="false">
      <c r="A18" s="95" t="s">
        <v>118</v>
      </c>
      <c r="B18" s="114"/>
      <c r="C18" s="114"/>
      <c r="D18" s="114"/>
      <c r="E18" s="115"/>
      <c r="F18" s="115"/>
      <c r="G18" s="115"/>
    </row>
    <row r="19" customFormat="false" ht="13.8" hidden="false" customHeight="false" outlineLevel="0" collapsed="false">
      <c r="A19" s="76" t="s">
        <v>119</v>
      </c>
      <c r="B19" s="114"/>
      <c r="C19" s="114"/>
      <c r="D19" s="114"/>
      <c r="E19" s="115"/>
      <c r="F19" s="115"/>
      <c r="G19" s="115"/>
    </row>
    <row r="20" customFormat="false" ht="13.8" hidden="false" customHeight="false" outlineLevel="0" collapsed="false">
      <c r="A20" s="95" t="s">
        <v>120</v>
      </c>
      <c r="B20" s="114"/>
      <c r="C20" s="114"/>
      <c r="D20" s="114"/>
      <c r="E20" s="115"/>
      <c r="F20" s="115"/>
      <c r="G20" s="115"/>
    </row>
    <row r="21" customFormat="false" ht="13.8" hidden="false" customHeight="false" outlineLevel="0" collapsed="false">
      <c r="A21" s="76" t="s">
        <v>121</v>
      </c>
      <c r="B21" s="114"/>
      <c r="C21" s="114"/>
      <c r="D21" s="114"/>
      <c r="E21" s="115"/>
      <c r="F21" s="115"/>
      <c r="G21" s="115"/>
    </row>
    <row r="22" customFormat="false" ht="13.8" hidden="false" customHeight="false" outlineLevel="0" collapsed="false">
      <c r="A22" s="95" t="s">
        <v>122</v>
      </c>
      <c r="B22" s="114"/>
      <c r="C22" s="114"/>
      <c r="D22" s="121"/>
      <c r="E22" s="115"/>
      <c r="F22" s="115"/>
      <c r="G22" s="115"/>
    </row>
    <row r="23" customFormat="false" ht="13.8" hidden="false" customHeight="false" outlineLevel="0" collapsed="false">
      <c r="A23" s="76" t="s">
        <v>123</v>
      </c>
      <c r="B23" s="114"/>
      <c r="C23" s="114"/>
      <c r="D23" s="121"/>
      <c r="E23" s="115"/>
      <c r="F23" s="115"/>
      <c r="G23" s="115"/>
    </row>
    <row r="24" customFormat="false" ht="13.8" hidden="false" customHeight="false" outlineLevel="0" collapsed="false">
      <c r="A24" s="95" t="s">
        <v>124</v>
      </c>
      <c r="B24" s="114"/>
      <c r="C24" s="114"/>
      <c r="D24" s="121"/>
      <c r="E24" s="115"/>
      <c r="F24" s="115"/>
      <c r="G24" s="115"/>
    </row>
    <row r="25" customFormat="false" ht="13.8" hidden="false" customHeight="false" outlineLevel="0" collapsed="false">
      <c r="A25" s="76" t="s">
        <v>125</v>
      </c>
      <c r="B25" s="114"/>
      <c r="C25" s="114"/>
      <c r="D25" s="121"/>
      <c r="E25" s="115"/>
      <c r="F25" s="115"/>
      <c r="G25" s="115"/>
    </row>
    <row r="26" customFormat="false" ht="13.8" hidden="false" customHeight="false" outlineLevel="0" collapsed="false">
      <c r="A26" s="95" t="s">
        <v>126</v>
      </c>
      <c r="B26" s="114"/>
      <c r="C26" s="114"/>
      <c r="D26" s="121"/>
      <c r="E26" s="115"/>
      <c r="F26" s="115"/>
      <c r="G26" s="115"/>
    </row>
    <row r="27" customFormat="false" ht="13.8" hidden="false" customHeight="false" outlineLevel="0" collapsed="false">
      <c r="A27" s="76" t="s">
        <v>127</v>
      </c>
      <c r="B27" s="114"/>
      <c r="C27" s="114"/>
      <c r="D27" s="121"/>
      <c r="E27" s="115"/>
      <c r="F27" s="115"/>
      <c r="G27" s="115"/>
    </row>
    <row r="29" customFormat="false" ht="13.8" hidden="false" customHeight="false" outlineLevel="0" collapsed="false">
      <c r="A29" s="124"/>
      <c r="B29" s="124"/>
      <c r="C29" s="124"/>
      <c r="D29" s="124"/>
      <c r="E29" s="124"/>
      <c r="F29" s="124"/>
      <c r="G29" s="124"/>
    </row>
    <row r="1048576" customFormat="false" ht="12.8" hidden="false" customHeight="false" outlineLevel="0" collapsed="false"/>
  </sheetData>
  <mergeCells count="1">
    <mergeCell ref="A2:G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3.8" zeroHeight="false" outlineLevelRow="0" outlineLevelCol="0"/>
  <cols>
    <col collapsed="false" customWidth="true" hidden="false" outlineLevel="0" max="2" min="2" style="125" width="9.86"/>
    <col collapsed="false" customWidth="true" hidden="false" outlineLevel="0" max="3" min="3" style="1" width="39"/>
    <col collapsed="false" customWidth="true" hidden="false" outlineLevel="0" max="4" min="4" style="1" width="17.77"/>
    <col collapsed="false" customWidth="true" hidden="false" outlineLevel="0" max="5" min="5" style="1" width="21.57"/>
    <col collapsed="false" customWidth="true" hidden="false" outlineLevel="0" max="6" min="6" style="1" width="22"/>
    <col collapsed="false" customWidth="true" hidden="false" outlineLevel="0" max="7" min="7" style="1" width="10.3"/>
    <col collapsed="false" customWidth="true" hidden="false" outlineLevel="0" max="8" min="8" style="1" width="24.29"/>
    <col collapsed="false" customWidth="true" hidden="false" outlineLevel="0" max="16384" min="16383" style="1" width="11.53"/>
  </cols>
  <sheetData>
    <row r="1" customFormat="false" ht="17.35" hidden="false" customHeight="false" outlineLevel="0" collapsed="false">
      <c r="B1" s="126"/>
      <c r="C1" s="5"/>
      <c r="D1" s="5"/>
      <c r="E1" s="5"/>
      <c r="F1" s="5"/>
      <c r="G1" s="8"/>
      <c r="H1" s="8"/>
    </row>
    <row r="2" customFormat="false" ht="18" hidden="false" customHeight="true" outlineLevel="0" collapsed="false">
      <c r="B2" s="127" t="s">
        <v>143</v>
      </c>
      <c r="C2" s="127"/>
      <c r="D2" s="127"/>
      <c r="E2" s="127"/>
      <c r="F2" s="127"/>
      <c r="G2" s="127"/>
      <c r="H2" s="9"/>
    </row>
    <row r="3" customFormat="false" ht="17.35" hidden="false" customHeight="false" outlineLevel="0" collapsed="false">
      <c r="B3" s="127"/>
      <c r="C3" s="128"/>
      <c r="D3" s="128"/>
      <c r="E3" s="128"/>
      <c r="F3" s="128"/>
      <c r="G3" s="129"/>
      <c r="H3" s="8"/>
    </row>
    <row r="4" customFormat="false" ht="13.8" hidden="false" customHeight="false" outlineLevel="0" collapsed="false">
      <c r="B4" s="130" t="s">
        <v>144</v>
      </c>
      <c r="C4" s="130"/>
      <c r="D4" s="130"/>
      <c r="E4" s="130"/>
      <c r="F4" s="130"/>
      <c r="G4" s="130"/>
    </row>
    <row r="5" customFormat="false" ht="17.35" hidden="false" customHeight="false" outlineLevel="0" collapsed="false">
      <c r="B5" s="127"/>
      <c r="C5" s="128"/>
      <c r="D5" s="128"/>
      <c r="E5" s="128"/>
      <c r="F5" s="128"/>
      <c r="G5" s="129"/>
    </row>
    <row r="6" customFormat="false" ht="31.9" hidden="false" customHeight="true" outlineLevel="0" collapsed="false">
      <c r="B6" s="131" t="s">
        <v>4</v>
      </c>
      <c r="C6" s="131"/>
      <c r="D6" s="98" t="s">
        <v>6</v>
      </c>
      <c r="E6" s="98" t="s">
        <v>7</v>
      </c>
      <c r="F6" s="98" t="s">
        <v>34</v>
      </c>
      <c r="G6" s="131" t="s">
        <v>145</v>
      </c>
    </row>
    <row r="7" s="132" customFormat="true" ht="12.8" hidden="false" customHeight="false" outlineLevel="0" collapsed="false">
      <c r="B7" s="131" t="n">
        <v>1</v>
      </c>
      <c r="C7" s="131"/>
      <c r="D7" s="133" t="n">
        <v>2</v>
      </c>
      <c r="E7" s="133" t="n">
        <v>3</v>
      </c>
      <c r="F7" s="133" t="n">
        <v>4</v>
      </c>
      <c r="G7" s="133" t="s">
        <v>146</v>
      </c>
    </row>
    <row r="8" customFormat="false" ht="15.05" hidden="false" customHeight="true" outlineLevel="0" collapsed="false">
      <c r="B8" s="134" t="s">
        <v>147</v>
      </c>
      <c r="C8" s="135" t="s">
        <v>148</v>
      </c>
      <c r="D8" s="136" t="n">
        <v>16581788</v>
      </c>
      <c r="E8" s="137" t="n">
        <f aca="false">D8</f>
        <v>16581788</v>
      </c>
      <c r="F8" s="138" t="n">
        <f aca="false">F10+F21</f>
        <v>7829285.22</v>
      </c>
      <c r="G8" s="138" t="n">
        <f aca="false">F8/E8*100</f>
        <v>47.2161700535551</v>
      </c>
    </row>
    <row r="9" customFormat="false" ht="15.05" hidden="false" customHeight="true" outlineLevel="0" collapsed="false">
      <c r="B9" s="139" t="s">
        <v>149</v>
      </c>
      <c r="C9" s="95" t="s">
        <v>150</v>
      </c>
      <c r="D9" s="136" t="n">
        <v>16581788</v>
      </c>
      <c r="E9" s="137" t="n">
        <f aca="false">D9</f>
        <v>16581788</v>
      </c>
      <c r="F9" s="138" t="n">
        <f aca="false">F8</f>
        <v>7829285.22</v>
      </c>
      <c r="G9" s="138" t="n">
        <f aca="false">F9/E9*100</f>
        <v>47.2161700535551</v>
      </c>
    </row>
    <row r="10" customFormat="false" ht="13.85" hidden="false" customHeight="true" outlineLevel="0" collapsed="false">
      <c r="B10" s="140" t="s">
        <v>151</v>
      </c>
      <c r="C10" s="66" t="s">
        <v>152</v>
      </c>
      <c r="D10" s="136" t="n">
        <v>482272</v>
      </c>
      <c r="E10" s="137" t="n">
        <f aca="false">D10</f>
        <v>482272</v>
      </c>
      <c r="F10" s="138" t="n">
        <f aca="false">F11</f>
        <v>125898.03</v>
      </c>
      <c r="G10" s="138" t="n">
        <f aca="false">F10/E10*100</f>
        <v>26.1051916760666</v>
      </c>
    </row>
    <row r="11" customFormat="false" ht="26.5" hidden="false" customHeight="true" outlineLevel="0" collapsed="false">
      <c r="B11" s="141" t="s">
        <v>153</v>
      </c>
      <c r="C11" s="142" t="s">
        <v>154</v>
      </c>
      <c r="D11" s="136" t="n">
        <v>482272</v>
      </c>
      <c r="E11" s="137" t="n">
        <f aca="false">D11</f>
        <v>482272</v>
      </c>
      <c r="F11" s="138" t="n">
        <f aca="false">F12</f>
        <v>125898.03</v>
      </c>
      <c r="G11" s="138" t="n">
        <f aca="false">F11/E11*100</f>
        <v>26.1051916760666</v>
      </c>
    </row>
    <row r="12" customFormat="false" ht="19.25" hidden="false" customHeight="true" outlineLevel="0" collapsed="false">
      <c r="B12" s="141" t="s">
        <v>155</v>
      </c>
      <c r="C12" s="142" t="s">
        <v>156</v>
      </c>
      <c r="D12" s="136" t="n">
        <v>482272</v>
      </c>
      <c r="E12" s="137" t="n">
        <f aca="false">D12</f>
        <v>482272</v>
      </c>
      <c r="F12" s="138" t="n">
        <f aca="false">F13+F15</f>
        <v>125898.03</v>
      </c>
      <c r="G12" s="138" t="n">
        <f aca="false">F12/E12*100</f>
        <v>26.1051916760666</v>
      </c>
    </row>
    <row r="13" customFormat="false" ht="19.25" hidden="false" customHeight="true" outlineLevel="0" collapsed="false">
      <c r="B13" s="143" t="n">
        <v>41</v>
      </c>
      <c r="C13" s="144" t="s">
        <v>104</v>
      </c>
      <c r="D13" s="145" t="n">
        <v>3000</v>
      </c>
      <c r="E13" s="146" t="n">
        <f aca="false">D13</f>
        <v>3000</v>
      </c>
      <c r="F13" s="147" t="n">
        <f aca="false">F14</f>
        <v>3000</v>
      </c>
      <c r="G13" s="138" t="n">
        <f aca="false">F13/E13*100</f>
        <v>100</v>
      </c>
    </row>
    <row r="14" customFormat="false" ht="19.25" hidden="false" customHeight="true" outlineLevel="0" collapsed="false">
      <c r="B14" s="143" t="n">
        <v>4123</v>
      </c>
      <c r="C14" s="68" t="s">
        <v>106</v>
      </c>
      <c r="D14" s="145"/>
      <c r="E14" s="146"/>
      <c r="F14" s="147" t="n">
        <v>3000</v>
      </c>
      <c r="G14" s="138"/>
    </row>
    <row r="15" customFormat="false" ht="21.05" hidden="false" customHeight="true" outlineLevel="0" collapsed="false">
      <c r="B15" s="143" t="s">
        <v>157</v>
      </c>
      <c r="C15" s="68" t="s">
        <v>107</v>
      </c>
      <c r="D15" s="145" t="n">
        <v>429881</v>
      </c>
      <c r="E15" s="146" t="n">
        <f aca="false">D15</f>
        <v>429881</v>
      </c>
      <c r="F15" s="147" t="n">
        <f aca="false">SUM(F16:F19)</f>
        <v>122898.03</v>
      </c>
      <c r="G15" s="138" t="n">
        <f aca="false">F15/E15*100</f>
        <v>28.5888490070508</v>
      </c>
    </row>
    <row r="16" customFormat="false" ht="21.05" hidden="false" customHeight="true" outlineLevel="0" collapsed="false">
      <c r="B16" s="143" t="n">
        <v>4221</v>
      </c>
      <c r="C16" s="68" t="s">
        <v>109</v>
      </c>
      <c r="D16" s="145"/>
      <c r="E16" s="146"/>
      <c r="F16" s="148" t="n">
        <v>3299.38</v>
      </c>
      <c r="G16" s="138"/>
    </row>
    <row r="17" customFormat="false" ht="21.05" hidden="false" customHeight="true" outlineLevel="0" collapsed="false">
      <c r="B17" s="143" t="n">
        <v>4224</v>
      </c>
      <c r="C17" s="68" t="s">
        <v>110</v>
      </c>
      <c r="D17" s="145"/>
      <c r="E17" s="146"/>
      <c r="F17" s="148" t="n">
        <v>76733.65</v>
      </c>
      <c r="G17" s="138"/>
    </row>
    <row r="18" customFormat="false" ht="21.05" hidden="false" customHeight="true" outlineLevel="0" collapsed="false">
      <c r="B18" s="143" t="n">
        <v>4227</v>
      </c>
      <c r="C18" s="68" t="s">
        <v>111</v>
      </c>
      <c r="D18" s="145"/>
      <c r="E18" s="146"/>
      <c r="F18" s="148" t="n">
        <v>10740</v>
      </c>
      <c r="G18" s="138"/>
    </row>
    <row r="19" customFormat="false" ht="21.05" hidden="false" customHeight="true" outlineLevel="0" collapsed="false">
      <c r="B19" s="143" t="n">
        <v>4262</v>
      </c>
      <c r="C19" s="68" t="s">
        <v>113</v>
      </c>
      <c r="D19" s="145"/>
      <c r="E19" s="146"/>
      <c r="F19" s="148" t="n">
        <v>32125</v>
      </c>
      <c r="G19" s="138"/>
    </row>
    <row r="20" customFormat="false" ht="19.85" hidden="false" customHeight="true" outlineLevel="0" collapsed="false">
      <c r="B20" s="143" t="s">
        <v>158</v>
      </c>
      <c r="C20" s="149" t="s">
        <v>114</v>
      </c>
      <c r="D20" s="145" t="n">
        <v>140391</v>
      </c>
      <c r="E20" s="146" t="n">
        <f aca="false">D20</f>
        <v>140391</v>
      </c>
      <c r="F20" s="147"/>
      <c r="G20" s="138"/>
    </row>
    <row r="21" customFormat="false" ht="22.25" hidden="false" customHeight="true" outlineLevel="0" collapsed="false">
      <c r="B21" s="140" t="s">
        <v>159</v>
      </c>
      <c r="C21" s="66" t="s">
        <v>160</v>
      </c>
      <c r="D21" s="136" t="n">
        <v>16099516</v>
      </c>
      <c r="E21" s="137" t="n">
        <f aca="false">D21</f>
        <v>16099516</v>
      </c>
      <c r="F21" s="138" t="n">
        <f aca="false">F23+F32+F64+F67+F76</f>
        <v>7703387.19</v>
      </c>
      <c r="G21" s="138" t="n">
        <f aca="false">F21/E21*100</f>
        <v>47.8485638326022</v>
      </c>
    </row>
    <row r="22" customFormat="false" ht="22.85" hidden="false" customHeight="true" outlineLevel="0" collapsed="false">
      <c r="B22" s="141" t="s">
        <v>161</v>
      </c>
      <c r="C22" s="142" t="s">
        <v>162</v>
      </c>
      <c r="D22" s="136" t="n">
        <v>15949431</v>
      </c>
      <c r="E22" s="137" t="n">
        <f aca="false">D22</f>
        <v>15949431</v>
      </c>
      <c r="F22" s="138" t="n">
        <f aca="false">F23+F32+F64+F67</f>
        <v>7628344.93</v>
      </c>
      <c r="G22" s="138" t="n">
        <f aca="false">F22/E22*100</f>
        <v>47.8283202077867</v>
      </c>
    </row>
    <row r="23" customFormat="false" ht="17.45" hidden="false" customHeight="true" outlineLevel="0" collapsed="false">
      <c r="B23" s="141" t="s">
        <v>163</v>
      </c>
      <c r="C23" s="142" t="s">
        <v>164</v>
      </c>
      <c r="D23" s="136" t="n">
        <v>114000</v>
      </c>
      <c r="E23" s="137" t="n">
        <f aca="false">D23</f>
        <v>114000</v>
      </c>
      <c r="F23" s="138" t="n">
        <f aca="false">F24+F26+F28</f>
        <v>103421.25</v>
      </c>
      <c r="G23" s="138" t="n">
        <f aca="false">F23/E23*100</f>
        <v>90.7203947368421</v>
      </c>
    </row>
    <row r="24" customFormat="false" ht="16.85" hidden="false" customHeight="true" outlineLevel="0" collapsed="false">
      <c r="B24" s="143" t="n">
        <v>32</v>
      </c>
      <c r="C24" s="68" t="s">
        <v>67</v>
      </c>
      <c r="D24" s="145" t="n">
        <v>30000</v>
      </c>
      <c r="E24" s="146" t="n">
        <f aca="false">D24</f>
        <v>30000</v>
      </c>
      <c r="F24" s="147" t="n">
        <f aca="false">F25</f>
        <v>100000</v>
      </c>
      <c r="G24" s="138" t="n">
        <f aca="false">F24/E24*100</f>
        <v>333.333333333333</v>
      </c>
    </row>
    <row r="25" customFormat="false" ht="25.3" hidden="false" customHeight="true" outlineLevel="0" collapsed="false">
      <c r="B25" s="143" t="n">
        <v>3251</v>
      </c>
      <c r="C25" s="68" t="s">
        <v>90</v>
      </c>
      <c r="D25" s="145"/>
      <c r="E25" s="146"/>
      <c r="F25" s="147" t="n">
        <v>100000</v>
      </c>
      <c r="G25" s="138"/>
    </row>
    <row r="26" customFormat="false" ht="18.05" hidden="false" customHeight="true" outlineLevel="0" collapsed="false">
      <c r="B26" s="143" t="s">
        <v>165</v>
      </c>
      <c r="C26" s="68" t="s">
        <v>104</v>
      </c>
      <c r="D26" s="145"/>
      <c r="E26" s="146" t="n">
        <f aca="false">D26</f>
        <v>0</v>
      </c>
      <c r="F26" s="147" t="n">
        <f aca="false">F27</f>
        <v>171.25</v>
      </c>
      <c r="G26" s="138"/>
    </row>
    <row r="27" customFormat="false" ht="15.65" hidden="false" customHeight="true" outlineLevel="0" collapsed="false">
      <c r="B27" s="143" t="s">
        <v>166</v>
      </c>
      <c r="C27" s="68" t="s">
        <v>106</v>
      </c>
      <c r="D27" s="145"/>
      <c r="E27" s="146" t="n">
        <f aca="false">D27</f>
        <v>0</v>
      </c>
      <c r="F27" s="147" t="n">
        <v>171.25</v>
      </c>
      <c r="G27" s="138"/>
    </row>
    <row r="28" customFormat="false" ht="15.05" hidden="false" customHeight="false" outlineLevel="0" collapsed="false">
      <c r="B28" s="143" t="s">
        <v>157</v>
      </c>
      <c r="C28" s="68" t="s">
        <v>107</v>
      </c>
      <c r="D28" s="150" t="n">
        <v>84000</v>
      </c>
      <c r="E28" s="146" t="n">
        <f aca="false">D28</f>
        <v>84000</v>
      </c>
      <c r="F28" s="148" t="n">
        <f aca="false">F30</f>
        <v>3250</v>
      </c>
      <c r="G28" s="138" t="n">
        <f aca="false">F28/E28*100</f>
        <v>3.86904761904762</v>
      </c>
    </row>
    <row r="29" customFormat="false" ht="15.05" hidden="false" customHeight="false" outlineLevel="0" collapsed="false">
      <c r="B29" s="143" t="s">
        <v>167</v>
      </c>
      <c r="C29" s="68" t="s">
        <v>109</v>
      </c>
      <c r="D29" s="150"/>
      <c r="E29" s="146" t="n">
        <f aca="false">D29</f>
        <v>0</v>
      </c>
      <c r="F29" s="148"/>
      <c r="G29" s="138"/>
    </row>
    <row r="30" customFormat="false" ht="15.05" hidden="false" customHeight="false" outlineLevel="0" collapsed="false">
      <c r="B30" s="143" t="s">
        <v>168</v>
      </c>
      <c r="C30" s="68" t="s">
        <v>110</v>
      </c>
      <c r="D30" s="151"/>
      <c r="E30" s="146" t="n">
        <f aca="false">D30</f>
        <v>0</v>
      </c>
      <c r="F30" s="152" t="n">
        <v>3250</v>
      </c>
      <c r="G30" s="138"/>
    </row>
    <row r="31" customFormat="false" ht="15.05" hidden="false" customHeight="false" outlineLevel="0" collapsed="false">
      <c r="B31" s="143" t="s">
        <v>169</v>
      </c>
      <c r="C31" s="68" t="s">
        <v>113</v>
      </c>
      <c r="D31" s="151"/>
      <c r="E31" s="146" t="n">
        <f aca="false">D31</f>
        <v>0</v>
      </c>
      <c r="F31" s="153"/>
      <c r="G31" s="138"/>
    </row>
    <row r="32" s="60" customFormat="true" ht="15.05" hidden="false" customHeight="false" outlineLevel="0" collapsed="false">
      <c r="B32" s="141" t="s">
        <v>170</v>
      </c>
      <c r="C32" s="142" t="s">
        <v>171</v>
      </c>
      <c r="D32" s="151" t="n">
        <f aca="false">D33+D38+D61</f>
        <v>15811431</v>
      </c>
      <c r="E32" s="137" t="n">
        <f aca="false">D32</f>
        <v>15811431</v>
      </c>
      <c r="F32" s="153" t="n">
        <f aca="false">F33+F38+F61</f>
        <v>7515900.89</v>
      </c>
      <c r="G32" s="138" t="n">
        <f aca="false">F32/E32*100</f>
        <v>47.5346025922638</v>
      </c>
    </row>
    <row r="33" customFormat="false" ht="15.05" hidden="false" customHeight="false" outlineLevel="0" collapsed="false">
      <c r="B33" s="143" t="s">
        <v>163</v>
      </c>
      <c r="C33" s="68" t="s">
        <v>60</v>
      </c>
      <c r="D33" s="150" t="n">
        <v>11768231</v>
      </c>
      <c r="E33" s="146" t="n">
        <f aca="false">D33</f>
        <v>11768231</v>
      </c>
      <c r="F33" s="148" t="n">
        <f aca="false">SUM(F34:F37)</f>
        <v>5852189.14</v>
      </c>
      <c r="G33" s="138" t="n">
        <f aca="false">F33/E33*100</f>
        <v>49.7287072288095</v>
      </c>
    </row>
    <row r="34" customFormat="false" ht="15.05" hidden="false" customHeight="false" outlineLevel="0" collapsed="false">
      <c r="B34" s="143" t="s">
        <v>172</v>
      </c>
      <c r="C34" s="68" t="s">
        <v>62</v>
      </c>
      <c r="D34" s="150"/>
      <c r="E34" s="146" t="n">
        <f aca="false">D34</f>
        <v>0</v>
      </c>
      <c r="F34" s="148" t="n">
        <v>4510213.17</v>
      </c>
      <c r="G34" s="138"/>
    </row>
    <row r="35" customFormat="false" ht="15.05" hidden="false" customHeight="false" outlineLevel="0" collapsed="false">
      <c r="B35" s="143" t="s">
        <v>173</v>
      </c>
      <c r="C35" s="68" t="s">
        <v>63</v>
      </c>
      <c r="D35" s="150"/>
      <c r="E35" s="146" t="n">
        <f aca="false">D35</f>
        <v>0</v>
      </c>
      <c r="F35" s="148" t="n">
        <v>422465.73</v>
      </c>
      <c r="G35" s="138"/>
    </row>
    <row r="36" customFormat="false" ht="15.05" hidden="false" customHeight="false" outlineLevel="0" collapsed="false">
      <c r="B36" s="143" t="s">
        <v>174</v>
      </c>
      <c r="C36" s="68" t="s">
        <v>64</v>
      </c>
      <c r="D36" s="150"/>
      <c r="E36" s="146" t="n">
        <f aca="false">D36</f>
        <v>0</v>
      </c>
      <c r="F36" s="148" t="n">
        <v>160697.62</v>
      </c>
      <c r="G36" s="138"/>
    </row>
    <row r="37" customFormat="false" ht="15.05" hidden="false" customHeight="false" outlineLevel="0" collapsed="false">
      <c r="B37" s="143" t="s">
        <v>175</v>
      </c>
      <c r="C37" s="68" t="s">
        <v>66</v>
      </c>
      <c r="D37" s="150"/>
      <c r="E37" s="146" t="n">
        <f aca="false">D37</f>
        <v>0</v>
      </c>
      <c r="F37" s="148" t="n">
        <v>758812.62</v>
      </c>
      <c r="G37" s="138"/>
    </row>
    <row r="38" customFormat="false" ht="15.05" hidden="false" customHeight="false" outlineLevel="0" collapsed="false">
      <c r="B38" s="143" t="s">
        <v>176</v>
      </c>
      <c r="C38" s="68" t="s">
        <v>67</v>
      </c>
      <c r="D38" s="150" t="n">
        <v>4021200</v>
      </c>
      <c r="E38" s="146" t="n">
        <f aca="false">D38</f>
        <v>4021200</v>
      </c>
      <c r="F38" s="148" t="n">
        <f aca="false">SUM(F39:F60)</f>
        <v>1660990.19</v>
      </c>
      <c r="G38" s="138" t="n">
        <f aca="false">F38/E38*100</f>
        <v>41.3058338306973</v>
      </c>
    </row>
    <row r="39" customFormat="false" ht="15.05" hidden="false" customHeight="false" outlineLevel="0" collapsed="false">
      <c r="B39" s="143" t="s">
        <v>177</v>
      </c>
      <c r="C39" s="68" t="s">
        <v>69</v>
      </c>
      <c r="D39" s="150"/>
      <c r="E39" s="146" t="n">
        <f aca="false">D39</f>
        <v>0</v>
      </c>
      <c r="F39" s="148" t="n">
        <v>1178.43</v>
      </c>
      <c r="G39" s="138"/>
    </row>
    <row r="40" customFormat="false" ht="15.05" hidden="false" customHeight="false" outlineLevel="0" collapsed="false">
      <c r="B40" s="143" t="s">
        <v>178</v>
      </c>
      <c r="C40" s="68" t="s">
        <v>70</v>
      </c>
      <c r="D40" s="150"/>
      <c r="E40" s="146" t="n">
        <f aca="false">D40</f>
        <v>0</v>
      </c>
      <c r="F40" s="148" t="n">
        <v>108401.87</v>
      </c>
      <c r="G40" s="138"/>
    </row>
    <row r="41" customFormat="false" ht="15.05" hidden="false" customHeight="false" outlineLevel="0" collapsed="false">
      <c r="B41" s="143" t="s">
        <v>179</v>
      </c>
      <c r="C41" s="68" t="s">
        <v>71</v>
      </c>
      <c r="D41" s="150"/>
      <c r="E41" s="146" t="n">
        <f aca="false">D41</f>
        <v>0</v>
      </c>
      <c r="F41" s="148" t="n">
        <v>3978.6</v>
      </c>
      <c r="G41" s="138"/>
    </row>
    <row r="42" customFormat="false" ht="15.05" hidden="false" customHeight="false" outlineLevel="0" collapsed="false">
      <c r="B42" s="143" t="s">
        <v>180</v>
      </c>
      <c r="C42" s="68" t="s">
        <v>74</v>
      </c>
      <c r="D42" s="150"/>
      <c r="E42" s="146" t="n">
        <f aca="false">D42</f>
        <v>0</v>
      </c>
      <c r="F42" s="148" t="n">
        <v>30701.81</v>
      </c>
      <c r="G42" s="138"/>
    </row>
    <row r="43" customFormat="false" ht="15.05" hidden="false" customHeight="false" outlineLevel="0" collapsed="false">
      <c r="B43" s="143" t="s">
        <v>181</v>
      </c>
      <c r="C43" s="68" t="s">
        <v>75</v>
      </c>
      <c r="D43" s="150"/>
      <c r="E43" s="146" t="n">
        <f aca="false">D43</f>
        <v>0</v>
      </c>
      <c r="F43" s="148" t="n">
        <v>82180.14</v>
      </c>
      <c r="G43" s="138"/>
    </row>
    <row r="44" customFormat="false" ht="15.05" hidden="false" customHeight="false" outlineLevel="0" collapsed="false">
      <c r="B44" s="143" t="s">
        <v>182</v>
      </c>
      <c r="C44" s="68" t="s">
        <v>76</v>
      </c>
      <c r="D44" s="150"/>
      <c r="E44" s="146" t="n">
        <f aca="false">D44</f>
        <v>0</v>
      </c>
      <c r="F44" s="148" t="n">
        <v>155886.59</v>
      </c>
      <c r="G44" s="138"/>
    </row>
    <row r="45" customFormat="false" ht="15.05" hidden="false" customHeight="false" outlineLevel="0" collapsed="false">
      <c r="B45" s="143" t="s">
        <v>183</v>
      </c>
      <c r="C45" s="68" t="s">
        <v>77</v>
      </c>
      <c r="D45" s="150"/>
      <c r="E45" s="146" t="n">
        <f aca="false">D45</f>
        <v>0</v>
      </c>
      <c r="F45" s="148" t="n">
        <v>20403.85</v>
      </c>
      <c r="G45" s="138"/>
    </row>
    <row r="46" customFormat="false" ht="15.05" hidden="false" customHeight="false" outlineLevel="0" collapsed="false">
      <c r="B46" s="143" t="s">
        <v>184</v>
      </c>
      <c r="C46" s="68" t="s">
        <v>78</v>
      </c>
      <c r="D46" s="150"/>
      <c r="E46" s="146" t="n">
        <f aca="false">D46</f>
        <v>0</v>
      </c>
      <c r="F46" s="148" t="n">
        <v>6649.84</v>
      </c>
      <c r="G46" s="138"/>
    </row>
    <row r="47" customFormat="false" ht="15.05" hidden="false" customHeight="false" outlineLevel="0" collapsed="false">
      <c r="B47" s="143" t="s">
        <v>185</v>
      </c>
      <c r="C47" s="68" t="s">
        <v>79</v>
      </c>
      <c r="D47" s="150"/>
      <c r="E47" s="146" t="n">
        <f aca="false">D47</f>
        <v>0</v>
      </c>
      <c r="F47" s="148" t="n">
        <v>879.45</v>
      </c>
      <c r="G47" s="138"/>
    </row>
    <row r="48" customFormat="false" ht="15.05" hidden="false" customHeight="false" outlineLevel="0" collapsed="false">
      <c r="B48" s="143" t="s">
        <v>186</v>
      </c>
      <c r="C48" s="68" t="s">
        <v>81</v>
      </c>
      <c r="D48" s="150"/>
      <c r="E48" s="146" t="n">
        <f aca="false">D48</f>
        <v>0</v>
      </c>
      <c r="F48" s="148" t="n">
        <v>15038.27</v>
      </c>
      <c r="G48" s="138"/>
    </row>
    <row r="49" customFormat="false" ht="15.05" hidden="false" customHeight="false" outlineLevel="0" collapsed="false">
      <c r="B49" s="143" t="s">
        <v>187</v>
      </c>
      <c r="C49" s="68" t="s">
        <v>82</v>
      </c>
      <c r="D49" s="150"/>
      <c r="E49" s="146" t="n">
        <f aca="false">D49</f>
        <v>0</v>
      </c>
      <c r="F49" s="148" t="n">
        <v>71334.06</v>
      </c>
      <c r="G49" s="138"/>
    </row>
    <row r="50" customFormat="false" ht="15.05" hidden="false" customHeight="false" outlineLevel="0" collapsed="false">
      <c r="B50" s="143" t="s">
        <v>188</v>
      </c>
      <c r="C50" s="68" t="s">
        <v>83</v>
      </c>
      <c r="D50" s="150"/>
      <c r="E50" s="146" t="n">
        <f aca="false">D50</f>
        <v>0</v>
      </c>
      <c r="F50" s="148" t="n">
        <v>59354.13</v>
      </c>
      <c r="G50" s="138"/>
    </row>
    <row r="51" customFormat="false" ht="15.05" hidden="false" customHeight="false" outlineLevel="0" collapsed="false">
      <c r="B51" s="143" t="s">
        <v>189</v>
      </c>
      <c r="C51" s="68" t="s">
        <v>84</v>
      </c>
      <c r="D51" s="150"/>
      <c r="E51" s="146" t="n">
        <f aca="false">D51</f>
        <v>0</v>
      </c>
      <c r="F51" s="148" t="n">
        <v>31112.36</v>
      </c>
      <c r="G51" s="138"/>
    </row>
    <row r="52" customFormat="false" ht="15.05" hidden="false" customHeight="false" outlineLevel="0" collapsed="false">
      <c r="B52" s="143" t="s">
        <v>190</v>
      </c>
      <c r="C52" s="68" t="s">
        <v>85</v>
      </c>
      <c r="D52" s="150"/>
      <c r="E52" s="146" t="n">
        <f aca="false">D52</f>
        <v>0</v>
      </c>
      <c r="F52" s="148" t="n">
        <v>59976.23</v>
      </c>
      <c r="G52" s="138"/>
    </row>
    <row r="53" customFormat="false" ht="15.05" hidden="false" customHeight="false" outlineLevel="0" collapsed="false">
      <c r="B53" s="143" t="s">
        <v>191</v>
      </c>
      <c r="C53" s="68" t="s">
        <v>86</v>
      </c>
      <c r="D53" s="150"/>
      <c r="E53" s="146" t="n">
        <f aca="false">D53</f>
        <v>0</v>
      </c>
      <c r="F53" s="148" t="n">
        <v>143475.68</v>
      </c>
      <c r="G53" s="138"/>
    </row>
    <row r="54" customFormat="false" ht="15.05" hidden="false" customHeight="false" outlineLevel="0" collapsed="false">
      <c r="B54" s="143" t="s">
        <v>192</v>
      </c>
      <c r="C54" s="68" t="s">
        <v>87</v>
      </c>
      <c r="D54" s="150"/>
      <c r="E54" s="146" t="n">
        <f aca="false">D54</f>
        <v>0</v>
      </c>
      <c r="F54" s="148" t="n">
        <v>96256.28</v>
      </c>
      <c r="G54" s="138"/>
    </row>
    <row r="55" customFormat="false" ht="15.05" hidden="false" customHeight="false" outlineLevel="0" collapsed="false">
      <c r="B55" s="143" t="s">
        <v>193</v>
      </c>
      <c r="C55" s="68" t="s">
        <v>88</v>
      </c>
      <c r="D55" s="150"/>
      <c r="E55" s="146" t="n">
        <f aca="false">D55</f>
        <v>0</v>
      </c>
      <c r="F55" s="148" t="n">
        <v>3491.28</v>
      </c>
      <c r="G55" s="138"/>
    </row>
    <row r="56" customFormat="false" ht="21.65" hidden="false" customHeight="false" outlineLevel="0" collapsed="false">
      <c r="B56" s="143" t="s">
        <v>194</v>
      </c>
      <c r="C56" s="68" t="s">
        <v>90</v>
      </c>
      <c r="D56" s="150"/>
      <c r="E56" s="146" t="n">
        <f aca="false">D56</f>
        <v>0</v>
      </c>
      <c r="F56" s="148" t="n">
        <v>735528.69</v>
      </c>
      <c r="G56" s="138"/>
    </row>
    <row r="57" customFormat="false" ht="21.65" hidden="false" customHeight="false" outlineLevel="0" collapsed="false">
      <c r="B57" s="143" t="s">
        <v>195</v>
      </c>
      <c r="C57" s="68" t="s">
        <v>92</v>
      </c>
      <c r="D57" s="150"/>
      <c r="E57" s="146" t="n">
        <f aca="false">D57</f>
        <v>0</v>
      </c>
      <c r="F57" s="148" t="n">
        <v>10131.32</v>
      </c>
      <c r="G57" s="138"/>
    </row>
    <row r="58" customFormat="false" ht="15.05" hidden="false" customHeight="false" outlineLevel="0" collapsed="false">
      <c r="B58" s="143" t="s">
        <v>196</v>
      </c>
      <c r="C58" s="68" t="s">
        <v>95</v>
      </c>
      <c r="D58" s="150"/>
      <c r="E58" s="146" t="n">
        <f aca="false">D58</f>
        <v>0</v>
      </c>
      <c r="F58" s="148" t="n">
        <v>1731.2</v>
      </c>
      <c r="G58" s="138"/>
    </row>
    <row r="59" customFormat="false" ht="15.05" hidden="false" customHeight="false" outlineLevel="0" collapsed="false">
      <c r="B59" s="143" t="s">
        <v>197</v>
      </c>
      <c r="C59" s="68" t="s">
        <v>96</v>
      </c>
      <c r="D59" s="150"/>
      <c r="E59" s="146" t="n">
        <f aca="false">D59</f>
        <v>0</v>
      </c>
      <c r="F59" s="148" t="n">
        <v>23275.77</v>
      </c>
      <c r="G59" s="138"/>
    </row>
    <row r="60" customFormat="false" ht="15.05" hidden="false" customHeight="false" outlineLevel="0" collapsed="false">
      <c r="B60" s="143" t="s">
        <v>198</v>
      </c>
      <c r="C60" s="68" t="s">
        <v>97</v>
      </c>
      <c r="D60" s="150"/>
      <c r="E60" s="146" t="n">
        <f aca="false">D60</f>
        <v>0</v>
      </c>
      <c r="F60" s="148" t="n">
        <v>24.34</v>
      </c>
      <c r="G60" s="138"/>
    </row>
    <row r="61" customFormat="false" ht="15.05" hidden="false" customHeight="false" outlineLevel="0" collapsed="false">
      <c r="B61" s="143" t="s">
        <v>199</v>
      </c>
      <c r="C61" s="68" t="s">
        <v>98</v>
      </c>
      <c r="D61" s="150" t="n">
        <v>22000</v>
      </c>
      <c r="E61" s="146" t="n">
        <f aca="false">D61</f>
        <v>22000</v>
      </c>
      <c r="F61" s="148" t="n">
        <f aca="false">F62+F63</f>
        <v>2721.56</v>
      </c>
      <c r="G61" s="138" t="n">
        <f aca="false">F61/E61*100</f>
        <v>12.3707272727273</v>
      </c>
    </row>
    <row r="62" customFormat="false" ht="15.05" hidden="false" customHeight="false" outlineLevel="0" collapsed="false">
      <c r="B62" s="143" t="s">
        <v>200</v>
      </c>
      <c r="C62" s="68" t="s">
        <v>100</v>
      </c>
      <c r="D62" s="150"/>
      <c r="E62" s="146" t="n">
        <f aca="false">D62</f>
        <v>0</v>
      </c>
      <c r="F62" s="148" t="n">
        <v>2721.45</v>
      </c>
      <c r="G62" s="138"/>
    </row>
    <row r="63" customFormat="false" ht="15.05" hidden="false" customHeight="false" outlineLevel="0" collapsed="false">
      <c r="B63" s="143" t="s">
        <v>201</v>
      </c>
      <c r="C63" s="68" t="s">
        <v>101</v>
      </c>
      <c r="D63" s="150"/>
      <c r="E63" s="146" t="n">
        <f aca="false">D63</f>
        <v>0</v>
      </c>
      <c r="F63" s="148" t="n">
        <v>0.11</v>
      </c>
      <c r="G63" s="138"/>
    </row>
    <row r="64" s="60" customFormat="true" ht="15.05" hidden="false" customHeight="false" outlineLevel="0" collapsed="false">
      <c r="B64" s="141" t="s">
        <v>202</v>
      </c>
      <c r="C64" s="142" t="s">
        <v>203</v>
      </c>
      <c r="D64" s="154"/>
      <c r="E64" s="137" t="n">
        <f aca="false">D64</f>
        <v>0</v>
      </c>
      <c r="F64" s="155" t="n">
        <f aca="false">F65</f>
        <v>800</v>
      </c>
      <c r="G64" s="138"/>
    </row>
    <row r="65" customFormat="false" ht="15.05" hidden="false" customHeight="false" outlineLevel="0" collapsed="false">
      <c r="B65" s="143" t="s">
        <v>176</v>
      </c>
      <c r="C65" s="68" t="s">
        <v>67</v>
      </c>
      <c r="D65" s="150"/>
      <c r="E65" s="146" t="n">
        <f aca="false">D65</f>
        <v>0</v>
      </c>
      <c r="F65" s="148" t="n">
        <f aca="false">F66</f>
        <v>800</v>
      </c>
      <c r="G65" s="138"/>
    </row>
    <row r="66" customFormat="false" ht="15.05" hidden="false" customHeight="false" outlineLevel="0" collapsed="false">
      <c r="B66" s="143" t="n">
        <v>3293</v>
      </c>
      <c r="C66" s="68" t="s">
        <v>94</v>
      </c>
      <c r="D66" s="150"/>
      <c r="E66" s="146" t="n">
        <f aca="false">D66</f>
        <v>0</v>
      </c>
      <c r="F66" s="148" t="n">
        <v>800</v>
      </c>
      <c r="G66" s="138"/>
    </row>
    <row r="67" s="60" customFormat="true" ht="15.05" hidden="false" customHeight="false" outlineLevel="0" collapsed="false">
      <c r="B67" s="141" t="s">
        <v>204</v>
      </c>
      <c r="C67" s="142" t="s">
        <v>205</v>
      </c>
      <c r="D67" s="154" t="n">
        <f aca="false">D68+D74</f>
        <v>24000</v>
      </c>
      <c r="E67" s="137" t="n">
        <f aca="false">D67</f>
        <v>24000</v>
      </c>
      <c r="F67" s="155" t="n">
        <f aca="false">F68+F74</f>
        <v>8222.79</v>
      </c>
      <c r="G67" s="138" t="n">
        <f aca="false">F67/E67*100</f>
        <v>34.261625</v>
      </c>
    </row>
    <row r="68" customFormat="false" ht="15.05" hidden="false" customHeight="false" outlineLevel="0" collapsed="false">
      <c r="B68" s="143" t="s">
        <v>176</v>
      </c>
      <c r="C68" s="68" t="s">
        <v>67</v>
      </c>
      <c r="D68" s="150" t="n">
        <v>17000</v>
      </c>
      <c r="E68" s="146" t="n">
        <f aca="false">D68</f>
        <v>17000</v>
      </c>
      <c r="F68" s="148" t="n">
        <f aca="false">SUM(F69:F73)</f>
        <v>6927.19</v>
      </c>
      <c r="G68" s="138" t="n">
        <f aca="false">F68/E68*100</f>
        <v>40.7481764705882</v>
      </c>
    </row>
    <row r="69" customFormat="false" ht="15.05" hidden="false" customHeight="false" outlineLevel="0" collapsed="false">
      <c r="B69" s="143" t="s">
        <v>180</v>
      </c>
      <c r="C69" s="68" t="s">
        <v>74</v>
      </c>
      <c r="D69" s="150"/>
      <c r="E69" s="146" t="n">
        <f aca="false">D69</f>
        <v>0</v>
      </c>
      <c r="F69" s="148" t="n">
        <v>300</v>
      </c>
      <c r="G69" s="138"/>
    </row>
    <row r="70" customFormat="false" ht="15.05" hidden="false" customHeight="false" outlineLevel="0" collapsed="false">
      <c r="B70" s="143" t="s">
        <v>181</v>
      </c>
      <c r="C70" s="68" t="s">
        <v>75</v>
      </c>
      <c r="D70" s="150"/>
      <c r="E70" s="146" t="n">
        <f aca="false">D70</f>
        <v>0</v>
      </c>
      <c r="F70" s="148" t="n">
        <v>2000</v>
      </c>
      <c r="G70" s="138"/>
    </row>
    <row r="71" customFormat="false" ht="15.05" hidden="false" customHeight="false" outlineLevel="0" collapsed="false">
      <c r="B71" s="143" t="s">
        <v>184</v>
      </c>
      <c r="C71" s="68" t="s">
        <v>78</v>
      </c>
      <c r="D71" s="150"/>
      <c r="E71" s="146" t="n">
        <f aca="false">D71</f>
        <v>0</v>
      </c>
      <c r="F71" s="148" t="n">
        <v>1852.19</v>
      </c>
      <c r="G71" s="138"/>
    </row>
    <row r="72" customFormat="false" ht="21.65" hidden="false" customHeight="false" outlineLevel="0" collapsed="false">
      <c r="B72" s="143" t="n">
        <v>3253</v>
      </c>
      <c r="C72" s="68" t="s">
        <v>206</v>
      </c>
      <c r="D72" s="150"/>
      <c r="E72" s="146" t="n">
        <f aca="false">D72</f>
        <v>0</v>
      </c>
      <c r="F72" s="148" t="n">
        <v>900</v>
      </c>
      <c r="G72" s="138"/>
    </row>
    <row r="73" customFormat="false" ht="15.05" hidden="false" customHeight="false" outlineLevel="0" collapsed="false">
      <c r="B73" s="143" t="n">
        <v>3293</v>
      </c>
      <c r="C73" s="68" t="s">
        <v>94</v>
      </c>
      <c r="D73" s="150"/>
      <c r="E73" s="146"/>
      <c r="F73" s="148" t="n">
        <v>1875</v>
      </c>
      <c r="G73" s="138"/>
    </row>
    <row r="74" customFormat="false" ht="15.05" hidden="false" customHeight="false" outlineLevel="0" collapsed="false">
      <c r="B74" s="143" t="s">
        <v>157</v>
      </c>
      <c r="C74" s="68" t="s">
        <v>107</v>
      </c>
      <c r="D74" s="150" t="n">
        <v>7000</v>
      </c>
      <c r="E74" s="146" t="n">
        <f aca="false">D74</f>
        <v>7000</v>
      </c>
      <c r="F74" s="148" t="n">
        <v>1295.6</v>
      </c>
      <c r="G74" s="138" t="n">
        <f aca="false">F74/E74*100</f>
        <v>18.5085714285714</v>
      </c>
    </row>
    <row r="75" customFormat="false" ht="15.05" hidden="false" customHeight="false" outlineLevel="0" collapsed="false">
      <c r="B75" s="143" t="n">
        <v>4221</v>
      </c>
      <c r="C75" s="68" t="s">
        <v>109</v>
      </c>
      <c r="D75" s="150"/>
      <c r="E75" s="146"/>
      <c r="F75" s="148" t="n">
        <v>1295.6</v>
      </c>
      <c r="G75" s="138"/>
    </row>
    <row r="76" s="60" customFormat="true" ht="15.05" hidden="false" customHeight="false" outlineLevel="0" collapsed="false">
      <c r="B76" s="141" t="s">
        <v>207</v>
      </c>
      <c r="C76" s="142" t="s">
        <v>208</v>
      </c>
      <c r="D76" s="154" t="n">
        <v>150085</v>
      </c>
      <c r="E76" s="137" t="n">
        <f aca="false">D76</f>
        <v>150085</v>
      </c>
      <c r="F76" s="155" t="n">
        <f aca="false">F77</f>
        <v>75042.26</v>
      </c>
      <c r="G76" s="138" t="n">
        <f aca="false">F76/E76*100</f>
        <v>49.9998400906153</v>
      </c>
    </row>
    <row r="77" s="60" customFormat="true" ht="15.05" hidden="false" customHeight="false" outlineLevel="0" collapsed="false">
      <c r="B77" s="141" t="s">
        <v>155</v>
      </c>
      <c r="C77" s="142" t="s">
        <v>156</v>
      </c>
      <c r="D77" s="154" t="n">
        <f aca="false">D76</f>
        <v>150085</v>
      </c>
      <c r="E77" s="137" t="n">
        <f aca="false">D77</f>
        <v>150085</v>
      </c>
      <c r="F77" s="155" t="n">
        <f aca="false">F78</f>
        <v>75042.26</v>
      </c>
      <c r="G77" s="138" t="n">
        <f aca="false">F77/E77*100</f>
        <v>49.9998400906153</v>
      </c>
    </row>
    <row r="78" customFormat="false" ht="15.05" hidden="false" customHeight="false" outlineLevel="0" collapsed="false">
      <c r="B78" s="143" t="s">
        <v>176</v>
      </c>
      <c r="C78" s="68" t="s">
        <v>67</v>
      </c>
      <c r="D78" s="150" t="n">
        <f aca="false">D77</f>
        <v>150085</v>
      </c>
      <c r="E78" s="146" t="n">
        <f aca="false">D78</f>
        <v>150085</v>
      </c>
      <c r="F78" s="148" t="n">
        <v>75042.26</v>
      </c>
      <c r="G78" s="138" t="n">
        <f aca="false">F78/E78*100</f>
        <v>49.9998400906153</v>
      </c>
    </row>
    <row r="79" customFormat="false" ht="15.05" hidden="false" customHeight="false" outlineLevel="0" collapsed="false">
      <c r="B79" s="143" t="s">
        <v>209</v>
      </c>
      <c r="C79" s="68" t="s">
        <v>93</v>
      </c>
      <c r="D79" s="150"/>
      <c r="E79" s="146" t="n">
        <f aca="false">D79</f>
        <v>0</v>
      </c>
      <c r="F79" s="148" t="n">
        <v>75042.26</v>
      </c>
      <c r="G79" s="13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B2:G2"/>
    <mergeCell ref="B4:G4"/>
    <mergeCell ref="B6:C6"/>
    <mergeCell ref="B7:C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2022-08-12T12:51:27Z</dcterms:created>
  <dc:creator>Marija Lacković</dc:creator>
  <dc:description/>
  <dc:language>hr-HR</dc:language>
  <cp:lastModifiedBy/>
  <cp:lastPrinted>2026-07-21T12:34:06Z</cp:lastPrinted>
  <dcterms:modified xsi:type="dcterms:W3CDTF">2026-07-21T12:37:23Z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